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80" tabRatio="798" activeTab="3"/>
  </bookViews>
  <sheets>
    <sheet name="Таблица 1" sheetId="1" r:id="rId1"/>
    <sheet name="Таблица 1.1" sheetId="2" r:id="rId2"/>
    <sheet name="Таблица 2" sheetId="3" r:id="rId3"/>
    <sheet name="Таблица 5" sheetId="4" r:id="rId4"/>
  </sheets>
  <definedNames/>
  <calcPr fullCalcOnLoad="1"/>
</workbook>
</file>

<file path=xl/sharedStrings.xml><?xml version="1.0" encoding="utf-8"?>
<sst xmlns="http://schemas.openxmlformats.org/spreadsheetml/2006/main" count="212" uniqueCount="96">
  <si>
    <t>Регистрационный номер страхователя</t>
  </si>
  <si>
    <t>Код подчиненности</t>
  </si>
  <si>
    <t>(Подпись)</t>
  </si>
  <si>
    <t>стр.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</si>
  <si>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</si>
  <si>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</si>
  <si>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</si>
  <si>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</si>
  <si>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</si>
  <si>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</si>
  <si>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</si>
  <si>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</si>
  <si>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</si>
  <si>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</si>
  <si>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</si>
  <si>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всего</t>
  </si>
  <si>
    <t>Всего</t>
  </si>
  <si>
    <t>В том числе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</si>
  <si>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</si>
  <si>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</si>
  <si>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</si>
  <si>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</si>
  <si>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</si>
  <si>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</si>
  <si>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Таблица 5</t>
  </si>
  <si>
    <t>(руб. коп.)</t>
  </si>
  <si>
    <t>( руб. коп.)</t>
  </si>
  <si>
    <t>Не принято к зачету расходов территориальным органом Фонда за прошлые расчетные периоды</t>
  </si>
  <si>
    <t>Достоверность и полноту сведений, указанных на данной странице, подтверждаю</t>
  </si>
  <si>
    <t>(Дата)</t>
  </si>
  <si>
    <t>Начислено взносов страхователем за прошлые расчетные периоды</t>
  </si>
  <si>
    <t>_______________</t>
  </si>
  <si>
    <t>_____________</t>
  </si>
  <si>
    <t xml:space="preserve">                                               Достоверность и полноту сведений, указанных на данной странице, подтверждаю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</si>
  <si>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</si>
  <si>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</si>
  <si>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</si>
  <si>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</si>
  <si>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 xml:space="preserve"> ОБЯЗАТЕЛЬНОЕ СОЦИАЛЬНОЕ СТРАХОВАНИЕ ОТ НЕСЧАСТНЫХ СЛУЧАЕВ НА ПРОИЗВОДСТВЕ</t>
  </si>
  <si>
    <t>за последние три месяца отчетного периода</t>
  </si>
  <si>
    <t>Код строки</t>
  </si>
  <si>
    <t>Код
строки</t>
  </si>
  <si>
    <t>3 класс</t>
  </si>
  <si>
    <t>4 класс</t>
  </si>
  <si>
    <t>x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</si>
  <si>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</si>
  <si>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количество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(чел.)</t>
  </si>
  <si>
    <t>Количество рабочих мест, в отношении условий труда на которых проведена специальная оценка условий труда* на начало года</t>
  </si>
  <si>
    <t>в том числе отнесенных к вредным и опасным условиям труда</t>
  </si>
  <si>
    <t>Задолженность за плательщиком страховых взносов (страхователем) на начало расчетного периода</t>
  </si>
  <si>
    <t>Задолженность за плательщиком страховых взносов (страхователем) на конец отчетного (расчетного) периода</t>
  </si>
  <si>
    <t>№ п/п</t>
  </si>
  <si>
    <t>в последние три месяца отчетного периода 
(дата, № платежного  поручения)</t>
  </si>
  <si>
    <t>Общее количество рабочих мест плательщика страховых взносов (страхователя)</t>
  </si>
  <si>
    <t>Начислено к уплате страховых взносов</t>
  </si>
  <si>
    <t>РАСЧЕТ БАЗЫ ДЛЯ НАЧИСЛЕНИЯ СТРАХОВЫХ ВЗНОСОВ</t>
  </si>
  <si>
    <t>СВЕДЕНИЯ 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</t>
  </si>
  <si>
    <t>Проведение обязательных предварительных и периодических медицинских осмотров работников</t>
  </si>
  <si>
    <t xml:space="preserve">Суммы выплат и иных вознаграждений, начисленных в пользу физических лиц в соответствии со статьей 20.1 Федерального закона от 24 июля 1998 г. № 125-ФЗ </t>
  </si>
  <si>
    <t xml:space="preserve">Суммы, не подлежащие обложению страховыми взносами в соответствии со статьей 20.2 Федерального закона от 24 июля 1998 г. № 125-ФЗ </t>
  </si>
  <si>
    <t>Итого база для начисления страховых взносов                     (стр. 1 - стр. 2 )</t>
  </si>
  <si>
    <t>из них:                                                                                  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</si>
  <si>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</si>
  <si>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</si>
  <si>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</si>
  <si>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</si>
  <si>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</si>
  <si>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/>
  </si>
  <si>
    <r>
      <t>СВЕДЕНИЯ НЕОБХОДИМЫЕ ДЛЯ ИСЧИСЛЕНИЯ СТРАХОВЫХ ВЗНОСОВ СТРАХОВАТЕЛЯМИ, УКАЗАННЫМИ В ПУНКТЕ 2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СТАТЬИ 22 ФЕДЕРАЛЬНОГО ЗАКОНА ОТ 24 ИЮЛЯ 1998 Г. № 125-ФЗ</t>
    </r>
  </si>
  <si>
    <t>Регистрационный номер принимающей организации в ФСС РФ</t>
  </si>
  <si>
    <t>Численность  временно направленных работников</t>
  </si>
  <si>
    <t>База для начисления страховых взносов</t>
  </si>
  <si>
    <t>Размер страхового тарифа в соответст-
вии с клас-
сом профес-сионального риска
(%)</t>
  </si>
  <si>
    <t>Размер страхового тарифа
с учетом скидки (надбавки) (%) (заполняется с двумя десятичными знаками после запятой)</t>
  </si>
  <si>
    <t>всего с начала расчетного периода</t>
  </si>
  <si>
    <t>в т.ч. инвалиды</t>
  </si>
  <si>
    <t>В том числе за последние три месяца отчетного периода
в пользу работающих инвалидов</t>
  </si>
  <si>
    <t>РАСЧЕТ ПО НАЧИСЛЕННЫМ, УПЛАЧЕННЫМ СТРАХОВЫМ ВЗНОСАМ НА</t>
  </si>
  <si>
    <t xml:space="preserve"> И ПРОФЕССИОНАЛЬНЫХ ЗАБОЛЕВАНИЙ</t>
  </si>
  <si>
    <t>*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                                                                         ст. 3366; 2015, № 29, ст. 4342; 2016, № 18, ст. 2512).</t>
  </si>
  <si>
    <t>Таблица 1.1</t>
  </si>
  <si>
    <t xml:space="preserve">ИНН </t>
  </si>
  <si>
    <t>ОКВЭД</t>
  </si>
  <si>
    <t>Таблица 1</t>
  </si>
  <si>
    <t>Задолженность за территориальным органом Фонда страхователю  и (или) снятому с учета обособленному подразделению юридического лица</t>
  </si>
  <si>
    <t>Всего  (сумма строк 1+1.1+2+3+4+5+6+7)</t>
  </si>
  <si>
    <t>Всего (сумма строк 12+14.1+15+16+17)</t>
  </si>
  <si>
    <t>Возврат  (зачет)  сумм излишне уплаченных (взысканных) страховых взносов</t>
  </si>
  <si>
    <t>в том числе:
недоимка</t>
  </si>
  <si>
    <t>Задолженность за реорганизованным страхователем и (или) снятым с учета обособленным подразделением юридического лица</t>
  </si>
  <si>
    <t>Проведение специальной оценки условий труда (аттестации рабочих мест по условиям труда)*</t>
  </si>
  <si>
    <t>3</t>
  </si>
  <si>
    <t>1</t>
  </si>
  <si>
    <t>0</t>
  </si>
  <si>
    <t>7</t>
  </si>
  <si>
    <t>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</si>
</sst>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7"/>
      <name val="Arial"/>
      <family val="2"/>
    </font>
    <font>
      <sz val="6"/>
      <name val="Times New Roman"/>
      <family val="1"/>
    </font>
    <font>
      <b/>
      <u val="single"/>
      <sz val="9"/>
      <name val="Times New Roman"/>
      <family val="1"/>
    </font>
    <font>
      <sz val="16"/>
      <name val="Times New Roman"/>
      <family val="1"/>
    </font>
    <font>
      <b/>
      <vertAlign val="superscript"/>
      <sz val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24" fillId="21" borderId="0" applyNumberFormat="0" applyBorder="0" applyAlignment="0" applyProtection="0"/>
    <xf numFmtId="0" fontId="42" fillId="22" borderId="0" applyNumberFormat="0" applyBorder="0" applyAlignment="0" applyProtection="0"/>
    <xf numFmtId="0" fontId="24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5" borderId="0" applyNumberFormat="0" applyBorder="0" applyAlignment="0" applyProtection="0"/>
    <xf numFmtId="0" fontId="42" fillId="26" borderId="0" applyNumberFormat="0" applyBorder="0" applyAlignment="0" applyProtection="0"/>
    <xf numFmtId="0" fontId="24" fillId="27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42" fillId="30" borderId="0" applyNumberFormat="0" applyBorder="0" applyAlignment="0" applyProtection="0"/>
    <xf numFmtId="0" fontId="24" fillId="31" borderId="0" applyNumberFormat="0" applyBorder="0" applyAlignment="0" applyProtection="0"/>
    <xf numFmtId="0" fontId="43" fillId="32" borderId="1" applyNumberFormat="0" applyAlignment="0" applyProtection="0"/>
    <xf numFmtId="0" fontId="25" fillId="33" borderId="2" applyNumberFormat="0" applyAlignment="0" applyProtection="0"/>
    <xf numFmtId="0" fontId="44" fillId="34" borderId="3" applyNumberFormat="0" applyAlignment="0" applyProtection="0"/>
    <xf numFmtId="0" fontId="26" fillId="35" borderId="4" applyNumberFormat="0" applyAlignment="0" applyProtection="0"/>
    <xf numFmtId="0" fontId="45" fillId="34" borderId="1" applyNumberFormat="0" applyAlignment="0" applyProtection="0"/>
    <xf numFmtId="0" fontId="27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8" fillId="0" borderId="6" applyNumberFormat="0" applyFill="0" applyAlignment="0" applyProtection="0"/>
    <xf numFmtId="0" fontId="47" fillId="0" borderId="7" applyNumberFormat="0" applyFill="0" applyAlignment="0" applyProtection="0"/>
    <xf numFmtId="0" fontId="29" fillId="0" borderId="8" applyNumberFormat="0" applyFill="0" applyAlignment="0" applyProtection="0"/>
    <xf numFmtId="0" fontId="48" fillId="0" borderId="9" applyNumberFormat="0" applyFill="0" applyAlignment="0" applyProtection="0"/>
    <xf numFmtId="0" fontId="3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1" fillId="0" borderId="12" applyNumberFormat="0" applyFill="0" applyAlignment="0" applyProtection="0"/>
    <xf numFmtId="0" fontId="50" fillId="36" borderId="13" applyNumberFormat="0" applyAlignment="0" applyProtection="0"/>
    <xf numFmtId="0" fontId="32" fillId="37" borderId="14" applyNumberFormat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34" fillId="3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3" fillId="40" borderId="0" applyNumberFormat="0" applyBorder="0" applyAlignment="0" applyProtection="0"/>
    <xf numFmtId="0" fontId="35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3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4" borderId="0" applyNumberFormat="0" applyBorder="0" applyAlignment="0" applyProtection="0"/>
    <xf numFmtId="0" fontId="39" fillId="45" borderId="0" applyNumberFormat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shrinkToFit="1"/>
    </xf>
    <xf numFmtId="0" fontId="15" fillId="0" borderId="21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center" shrinkToFit="1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2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 horizontal="center" shrinkToFit="1"/>
    </xf>
    <xf numFmtId="3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172" fontId="1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wrapText="1"/>
    </xf>
    <xf numFmtId="0" fontId="12" fillId="0" borderId="0" xfId="33" applyFont="1" applyAlignment="1">
      <alignment horizontal="center" vertical="center" wrapText="1"/>
      <protection/>
    </xf>
    <xf numFmtId="0" fontId="9" fillId="0" borderId="0" xfId="73" applyFont="1" applyAlignment="1">
      <alignment wrapText="1"/>
      <protection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0" xfId="33" applyFont="1" applyAlignment="1">
      <alignment vertical="center" wrapText="1"/>
      <protection/>
    </xf>
    <xf numFmtId="0" fontId="12" fillId="0" borderId="0" xfId="0" applyFont="1" applyAlignment="1">
      <alignment wrapText="1" shrinkToFit="1"/>
    </xf>
    <xf numFmtId="0" fontId="14" fillId="0" borderId="0" xfId="73" applyFont="1" applyFill="1" applyBorder="1" applyAlignment="1">
      <alignment vertical="center" wrapText="1"/>
      <protection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5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top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2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3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4" fillId="0" borderId="29" xfId="0" applyFont="1" applyBorder="1" applyAlignment="1">
      <alignment horizontal="left" vertical="center" wrapText="1"/>
    </xf>
    <xf numFmtId="0" fontId="6" fillId="0" borderId="0" xfId="70" applyFont="1" applyFill="1" applyBorder="1" applyAlignment="1">
      <alignment horizontal="center"/>
      <protection/>
    </xf>
    <xf numFmtId="0" fontId="7" fillId="0" borderId="21" xfId="0" applyFont="1" applyFill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2" fontId="6" fillId="0" borderId="19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2" fillId="0" borderId="23" xfId="0" applyFont="1" applyBorder="1" applyAlignment="1">
      <alignment horizontal="right"/>
    </xf>
    <xf numFmtId="0" fontId="15" fillId="0" borderId="19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Fill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5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" fontId="14" fillId="0" borderId="19" xfId="0" applyNumberFormat="1" applyFont="1" applyFill="1" applyBorder="1" applyAlignment="1">
      <alignment horizontal="center" shrinkToFit="1"/>
    </xf>
    <xf numFmtId="4" fontId="14" fillId="0" borderId="28" xfId="0" applyNumberFormat="1" applyFont="1" applyFill="1" applyBorder="1" applyAlignment="1">
      <alignment horizontal="center" shrinkToFit="1"/>
    </xf>
    <xf numFmtId="4" fontId="14" fillId="0" borderId="27" xfId="0" applyNumberFormat="1" applyFont="1" applyFill="1" applyBorder="1" applyAlignment="1">
      <alignment horizontal="center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 shrinkToFit="1"/>
    </xf>
    <xf numFmtId="2" fontId="14" fillId="0" borderId="28" xfId="0" applyNumberFormat="1" applyFont="1" applyBorder="1" applyAlignment="1">
      <alignment horizontal="center" vertical="center" shrinkToFit="1"/>
    </xf>
    <xf numFmtId="2" fontId="14" fillId="0" borderId="27" xfId="0" applyNumberFormat="1" applyFont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left" vertical="center" indent="3"/>
    </xf>
    <xf numFmtId="0" fontId="14" fillId="0" borderId="27" xfId="0" applyFont="1" applyFill="1" applyBorder="1" applyAlignment="1">
      <alignment horizontal="left" vertical="center" indent="3"/>
    </xf>
    <xf numFmtId="2" fontId="11" fillId="0" borderId="19" xfId="0" applyNumberFormat="1" applyFont="1" applyFill="1" applyBorder="1" applyAlignment="1">
      <alignment horizontal="center" vertical="center" shrinkToFit="1"/>
    </xf>
    <xf numFmtId="2" fontId="11" fillId="0" borderId="28" xfId="0" applyNumberFormat="1" applyFont="1" applyFill="1" applyBorder="1" applyAlignment="1">
      <alignment horizontal="center" vertical="center" shrinkToFit="1"/>
    </xf>
    <xf numFmtId="2" fontId="11" fillId="0" borderId="27" xfId="0" applyNumberFormat="1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" fontId="14" fillId="0" borderId="20" xfId="0" applyNumberFormat="1" applyFont="1" applyFill="1" applyBorder="1" applyAlignment="1">
      <alignment horizontal="center" shrinkToFit="1"/>
    </xf>
    <xf numFmtId="4" fontId="14" fillId="0" borderId="30" xfId="0" applyNumberFormat="1" applyFont="1" applyFill="1" applyBorder="1" applyAlignment="1">
      <alignment horizontal="center" shrinkToFit="1"/>
    </xf>
    <xf numFmtId="4" fontId="14" fillId="0" borderId="25" xfId="0" applyNumberFormat="1" applyFont="1" applyFill="1" applyBorder="1" applyAlignment="1">
      <alignment horizontal="center" shrinkToFit="1"/>
    </xf>
    <xf numFmtId="4" fontId="14" fillId="0" borderId="21" xfId="0" applyNumberFormat="1" applyFont="1" applyFill="1" applyBorder="1" applyAlignment="1">
      <alignment horizontal="center" shrinkToFit="1"/>
    </xf>
    <xf numFmtId="4" fontId="14" fillId="0" borderId="0" xfId="0" applyNumberFormat="1" applyFont="1" applyFill="1" applyBorder="1" applyAlignment="1">
      <alignment horizontal="center" shrinkToFit="1"/>
    </xf>
    <xf numFmtId="4" fontId="14" fillId="0" borderId="24" xfId="0" applyNumberFormat="1" applyFont="1" applyFill="1" applyBorder="1" applyAlignment="1">
      <alignment horizontal="center" shrinkToFit="1"/>
    </xf>
    <xf numFmtId="4" fontId="14" fillId="0" borderId="22" xfId="0" applyNumberFormat="1" applyFont="1" applyFill="1" applyBorder="1" applyAlignment="1">
      <alignment horizontal="center" shrinkToFit="1"/>
    </xf>
    <xf numFmtId="4" fontId="14" fillId="0" borderId="23" xfId="0" applyNumberFormat="1" applyFont="1" applyFill="1" applyBorder="1" applyAlignment="1">
      <alignment horizontal="center" shrinkToFit="1"/>
    </xf>
    <xf numFmtId="4" fontId="14" fillId="0" borderId="26" xfId="0" applyNumberFormat="1" applyFont="1" applyFill="1" applyBorder="1" applyAlignment="1">
      <alignment horizontal="center" shrinkToFit="1"/>
    </xf>
    <xf numFmtId="0" fontId="14" fillId="0" borderId="23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2" fontId="14" fillId="0" borderId="19" xfId="0" applyNumberFormat="1" applyFont="1" applyFill="1" applyBorder="1" applyAlignment="1">
      <alignment horizontal="center" vertical="center" shrinkToFit="1"/>
    </xf>
    <xf numFmtId="2" fontId="14" fillId="0" borderId="28" xfId="0" applyNumberFormat="1" applyFont="1" applyFill="1" applyBorder="1" applyAlignment="1">
      <alignment horizontal="center" vertical="center" shrinkToFit="1"/>
    </xf>
    <xf numFmtId="2" fontId="14" fillId="0" borderId="27" xfId="0" applyNumberFormat="1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3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2" fontId="14" fillId="0" borderId="19" xfId="0" applyNumberFormat="1" applyFont="1" applyFill="1" applyBorder="1" applyAlignment="1">
      <alignment horizontal="center" shrinkToFit="1"/>
    </xf>
    <xf numFmtId="2" fontId="14" fillId="0" borderId="28" xfId="0" applyNumberFormat="1" applyFont="1" applyFill="1" applyBorder="1" applyAlignment="1">
      <alignment horizontal="center" shrinkToFit="1"/>
    </xf>
    <xf numFmtId="2" fontId="14" fillId="0" borderId="27" xfId="0" applyNumberFormat="1" applyFont="1" applyFill="1" applyBorder="1" applyAlignment="1">
      <alignment horizontal="center" shrinkToFit="1"/>
    </xf>
    <xf numFmtId="0" fontId="1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4" fontId="11" fillId="0" borderId="19" xfId="0" applyNumberFormat="1" applyFont="1" applyFill="1" applyBorder="1" applyAlignment="1">
      <alignment horizontal="center" vertical="center" shrinkToFit="1"/>
    </xf>
    <xf numFmtId="4" fontId="11" fillId="0" borderId="28" xfId="0" applyNumberFormat="1" applyFont="1" applyFill="1" applyBorder="1" applyAlignment="1">
      <alignment horizontal="center" vertical="center" shrinkToFit="1"/>
    </xf>
    <xf numFmtId="4" fontId="11" fillId="0" borderId="27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 vertical="center" shrinkToFit="1"/>
    </xf>
    <xf numFmtId="2" fontId="11" fillId="0" borderId="28" xfId="0" applyNumberFormat="1" applyFont="1" applyBorder="1" applyAlignment="1">
      <alignment horizontal="center" vertical="center" shrinkToFit="1"/>
    </xf>
    <xf numFmtId="2" fontId="11" fillId="0" borderId="27" xfId="0" applyNumberFormat="1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4" fillId="0" borderId="1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shrinkToFit="1"/>
    </xf>
    <xf numFmtId="2" fontId="14" fillId="0" borderId="30" xfId="0" applyNumberFormat="1" applyFont="1" applyFill="1" applyBorder="1" applyAlignment="1">
      <alignment horizontal="center" shrinkToFit="1"/>
    </xf>
    <xf numFmtId="2" fontId="14" fillId="0" borderId="25" xfId="0" applyNumberFormat="1" applyFont="1" applyFill="1" applyBorder="1" applyAlignment="1">
      <alignment horizontal="center" shrinkToFit="1"/>
    </xf>
    <xf numFmtId="2" fontId="14" fillId="0" borderId="21" xfId="0" applyNumberFormat="1" applyFont="1" applyFill="1" applyBorder="1" applyAlignment="1">
      <alignment horizontal="center" shrinkToFit="1"/>
    </xf>
    <xf numFmtId="2" fontId="14" fillId="0" borderId="0" xfId="0" applyNumberFormat="1" applyFont="1" applyFill="1" applyBorder="1" applyAlignment="1">
      <alignment horizontal="center" shrinkToFit="1"/>
    </xf>
    <xf numFmtId="2" fontId="14" fillId="0" borderId="24" xfId="0" applyNumberFormat="1" applyFont="1" applyFill="1" applyBorder="1" applyAlignment="1">
      <alignment horizontal="center" shrinkToFit="1"/>
    </xf>
    <xf numFmtId="2" fontId="14" fillId="0" borderId="22" xfId="0" applyNumberFormat="1" applyFont="1" applyFill="1" applyBorder="1" applyAlignment="1">
      <alignment horizontal="center" shrinkToFit="1"/>
    </xf>
    <xf numFmtId="2" fontId="14" fillId="0" borderId="23" xfId="0" applyNumberFormat="1" applyFont="1" applyFill="1" applyBorder="1" applyAlignment="1">
      <alignment horizontal="center" shrinkToFit="1"/>
    </xf>
    <xf numFmtId="2" fontId="14" fillId="0" borderId="26" xfId="0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4" fillId="0" borderId="3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4" fillId="0" borderId="19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19" xfId="0" applyFont="1" applyBorder="1" applyAlignment="1">
      <alignment vertical="top" wrapText="1"/>
    </xf>
    <xf numFmtId="1" fontId="14" fillId="0" borderId="19" xfId="0" applyNumberFormat="1" applyFont="1" applyFill="1" applyBorder="1" applyAlignment="1">
      <alignment horizontal="center" shrinkToFit="1"/>
    </xf>
    <xf numFmtId="1" fontId="14" fillId="0" borderId="28" xfId="0" applyNumberFormat="1" applyFont="1" applyFill="1" applyBorder="1" applyAlignment="1">
      <alignment horizontal="center" shrinkToFit="1"/>
    </xf>
    <xf numFmtId="1" fontId="14" fillId="0" borderId="27" xfId="0" applyNumberFormat="1" applyFont="1" applyFill="1" applyBorder="1" applyAlignment="1">
      <alignment horizontal="center" shrinkToFit="1"/>
    </xf>
    <xf numFmtId="1" fontId="14" fillId="0" borderId="19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" fontId="21" fillId="0" borderId="29" xfId="0" applyNumberFormat="1" applyFont="1" applyFill="1" applyBorder="1" applyAlignment="1">
      <alignment horizontal="center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73" applyFont="1" applyFill="1" applyBorder="1" applyAlignment="1">
      <alignment horizontal="left" vertical="center" wrapText="1"/>
      <protection/>
    </xf>
    <xf numFmtId="49" fontId="6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top"/>
    </xf>
    <xf numFmtId="1" fontId="14" fillId="0" borderId="19" xfId="0" applyNumberFormat="1" applyFont="1" applyBorder="1" applyAlignment="1">
      <alignment horizontal="center" shrinkToFit="1"/>
    </xf>
    <xf numFmtId="1" fontId="14" fillId="0" borderId="28" xfId="0" applyNumberFormat="1" applyFont="1" applyBorder="1" applyAlignment="1">
      <alignment horizontal="center" shrinkToFit="1"/>
    </xf>
    <xf numFmtId="1" fontId="14" fillId="0" borderId="27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33" applyFont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0" xfId="0" applyAlignment="1">
      <alignment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3" xfId="72"/>
    <cellStyle name="Обычный_форма 4-фсс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B38"/>
  <sheetViews>
    <sheetView zoomScalePageLayoutView="0" workbookViewId="0" topLeftCell="A10">
      <selection activeCell="DK17" sqref="DK17"/>
    </sheetView>
  </sheetViews>
  <sheetFormatPr defaultColWidth="9.140625" defaultRowHeight="12.75"/>
  <cols>
    <col min="1" max="18" width="0.85546875" style="0" customWidth="1"/>
    <col min="19" max="19" width="0.85546875" style="0" hidden="1" customWidth="1"/>
    <col min="20" max="20" width="6.28125" style="0" customWidth="1"/>
    <col min="21" max="31" width="0.85546875" style="0" customWidth="1"/>
    <col min="32" max="32" width="0.85546875" style="0" hidden="1" customWidth="1"/>
    <col min="33" max="36" width="0.85546875" style="0" customWidth="1"/>
    <col min="37" max="37" width="0.71875" style="0" customWidth="1"/>
    <col min="38" max="38" width="0.9921875" style="0" customWidth="1"/>
    <col min="39" max="54" width="0.85546875" style="0" customWidth="1"/>
    <col min="55" max="55" width="0.71875" style="0" customWidth="1"/>
    <col min="56" max="56" width="0.85546875" style="0" hidden="1" customWidth="1"/>
    <col min="57" max="57" width="0.85546875" style="0" customWidth="1"/>
    <col min="58" max="58" width="1.7109375" style="0" customWidth="1"/>
    <col min="59" max="59" width="0.85546875" style="0" customWidth="1"/>
    <col min="60" max="60" width="0.9921875" style="0" customWidth="1"/>
    <col min="61" max="69" width="0.85546875" style="0" customWidth="1"/>
    <col min="70" max="70" width="1.7109375" style="0" customWidth="1"/>
    <col min="71" max="71" width="0.85546875" style="0" hidden="1" customWidth="1"/>
    <col min="72" max="96" width="0.85546875" style="0" customWidth="1"/>
    <col min="97" max="97" width="0.42578125" style="0" customWidth="1"/>
    <col min="98" max="98" width="2.28125" style="0" customWidth="1"/>
    <col min="99" max="112" width="0.85546875" style="0" customWidth="1"/>
    <col min="113" max="113" width="1.57421875" style="0" customWidth="1"/>
    <col min="114" max="185" width="0.85546875" style="0" customWidth="1"/>
  </cols>
  <sheetData>
    <row r="1" ht="3" customHeight="1"/>
    <row r="2" spans="1:122" ht="22.5" customHeight="1">
      <c r="A2" s="5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34"/>
      <c r="Z2" s="34"/>
      <c r="AA2" s="34"/>
      <c r="AB2" s="34"/>
      <c r="AC2" s="2"/>
      <c r="AD2" s="2"/>
      <c r="AE2" s="49"/>
      <c r="AF2" s="97" t="s">
        <v>91</v>
      </c>
      <c r="AG2" s="98"/>
      <c r="AH2" s="98"/>
      <c r="AI2" s="99"/>
      <c r="AJ2" s="129" t="s">
        <v>92</v>
      </c>
      <c r="AK2" s="130"/>
      <c r="AL2" s="131"/>
      <c r="AM2" s="97" t="s">
        <v>93</v>
      </c>
      <c r="AN2" s="98"/>
      <c r="AO2" s="99"/>
      <c r="AP2" s="97" t="s">
        <v>92</v>
      </c>
      <c r="AQ2" s="98"/>
      <c r="AR2" s="99"/>
      <c r="AS2" s="97" t="s">
        <v>93</v>
      </c>
      <c r="AT2" s="98"/>
      <c r="AU2" s="99"/>
      <c r="AV2" s="97" t="s">
        <v>94</v>
      </c>
      <c r="AW2" s="98"/>
      <c r="AX2" s="99"/>
      <c r="AY2" s="97" t="s">
        <v>92</v>
      </c>
      <c r="AZ2" s="98"/>
      <c r="BA2" s="99"/>
      <c r="BB2" s="97" t="s">
        <v>92</v>
      </c>
      <c r="BC2" s="98"/>
      <c r="BD2" s="98"/>
      <c r="BE2" s="99"/>
      <c r="BF2" s="97" t="s">
        <v>95</v>
      </c>
      <c r="BG2" s="99"/>
      <c r="BH2" s="97" t="s">
        <v>94</v>
      </c>
      <c r="BI2" s="98"/>
      <c r="BJ2" s="99"/>
      <c r="BK2" s="124"/>
      <c r="BL2" s="102"/>
      <c r="BM2" s="102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3"/>
      <c r="CS2" s="3"/>
      <c r="CT2" s="3"/>
      <c r="CU2" s="3"/>
      <c r="CV2" s="3"/>
      <c r="CW2" s="2"/>
      <c r="CX2" s="32" t="s">
        <v>3</v>
      </c>
      <c r="CY2" s="32"/>
      <c r="CZ2" s="32"/>
      <c r="DA2" s="32"/>
      <c r="DB2" s="97">
        <v>0</v>
      </c>
      <c r="DC2" s="98"/>
      <c r="DD2" s="99"/>
      <c r="DE2" s="97">
        <v>0</v>
      </c>
      <c r="DF2" s="98"/>
      <c r="DG2" s="99"/>
      <c r="DH2" s="97">
        <v>2</v>
      </c>
      <c r="DI2" s="99"/>
      <c r="DJ2" s="32"/>
      <c r="DK2" s="32"/>
      <c r="DL2" s="32"/>
      <c r="DM2" s="32"/>
      <c r="DN2" s="32"/>
      <c r="DO2" s="32"/>
      <c r="DP2" s="32"/>
      <c r="DQ2" s="32"/>
      <c r="DR2" s="32"/>
    </row>
    <row r="3" spans="59:62" ht="5.25" customHeight="1">
      <c r="BG3" s="7"/>
      <c r="BH3" s="7"/>
      <c r="BI3" s="7"/>
      <c r="BJ3" s="7"/>
    </row>
    <row r="4" spans="1:103" ht="15" customHeight="1">
      <c r="A4" s="5"/>
      <c r="B4" s="1" t="s">
        <v>1</v>
      </c>
      <c r="AF4" s="48" t="s">
        <v>91</v>
      </c>
      <c r="AG4" s="97" t="s">
        <v>91</v>
      </c>
      <c r="AH4" s="98"/>
      <c r="AI4" s="99"/>
      <c r="AJ4" s="97" t="s">
        <v>92</v>
      </c>
      <c r="AK4" s="98"/>
      <c r="AL4" s="99"/>
      <c r="AM4" s="97" t="s">
        <v>93</v>
      </c>
      <c r="AN4" s="98"/>
      <c r="AO4" s="99"/>
      <c r="AP4" s="97" t="s">
        <v>92</v>
      </c>
      <c r="AQ4" s="98"/>
      <c r="AR4" s="99"/>
      <c r="AS4" s="97" t="s">
        <v>92</v>
      </c>
      <c r="AT4" s="98"/>
      <c r="AU4" s="99"/>
      <c r="AV4" s="104"/>
      <c r="AW4" s="101"/>
      <c r="AX4" s="101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01"/>
      <c r="BR4" s="101"/>
      <c r="BS4" s="101"/>
      <c r="BT4" s="101"/>
      <c r="BU4" s="101"/>
      <c r="BV4" s="101"/>
      <c r="BW4" s="101"/>
      <c r="BX4" s="101"/>
      <c r="BY4" s="101"/>
      <c r="BZ4" s="2"/>
      <c r="CA4" s="2"/>
      <c r="CB4" s="2"/>
      <c r="CC4" s="2"/>
      <c r="CD4" s="2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</row>
    <row r="5" spans="1:100" ht="8.25" customHeight="1">
      <c r="A5" s="5"/>
      <c r="B5" s="1"/>
      <c r="AC5" s="2"/>
      <c r="AD5" s="2"/>
      <c r="AE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13" ht="13.5" customHeight="1">
      <c r="A6" s="109" t="s">
        <v>77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</row>
    <row r="7" spans="1:113" ht="12.75" customHeight="1">
      <c r="A7" s="109" t="s">
        <v>38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</row>
    <row r="8" spans="1:113" ht="12.75" customHeight="1">
      <c r="A8" s="109" t="s">
        <v>78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</row>
    <row r="9" spans="1:11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</row>
    <row r="10" spans="1:113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77"/>
      <c r="AH10" s="77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105" t="s">
        <v>83</v>
      </c>
      <c r="CZ10" s="105"/>
      <c r="DA10" s="105"/>
      <c r="DB10" s="105"/>
      <c r="DC10" s="105"/>
      <c r="DD10" s="105"/>
      <c r="DE10" s="105"/>
      <c r="DF10" s="105"/>
      <c r="DG10" s="105"/>
      <c r="DH10" s="105"/>
      <c r="DI10" s="21"/>
    </row>
    <row r="11" spans="1:113" ht="12.75" customHeight="1">
      <c r="A11" s="109" t="s">
        <v>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</row>
    <row r="12" spans="71:184" ht="10.5" customHeight="1"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Z12" s="105" t="s">
        <v>25</v>
      </c>
      <c r="DA12" s="105"/>
      <c r="DB12" s="105"/>
      <c r="DC12" s="105"/>
      <c r="DD12" s="105"/>
      <c r="DE12" s="105"/>
      <c r="DF12" s="105"/>
      <c r="DG12" s="105"/>
      <c r="DH12" s="105"/>
      <c r="DI12" s="105"/>
      <c r="EH12" s="23"/>
      <c r="EI12" s="23"/>
      <c r="EJ12" s="23"/>
      <c r="EK12" s="23"/>
      <c r="EL12" s="23"/>
      <c r="EM12" s="23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</row>
    <row r="13" spans="1:184" ht="28.5" customHeight="1">
      <c r="A13" s="110" t="s">
        <v>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1" t="s">
        <v>40</v>
      </c>
      <c r="AM13" s="111"/>
      <c r="AN13" s="111"/>
      <c r="AO13" s="111"/>
      <c r="AP13" s="111"/>
      <c r="AQ13" s="111"/>
      <c r="AR13" s="111"/>
      <c r="AS13" s="112" t="s">
        <v>10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06" t="s">
        <v>11</v>
      </c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8"/>
      <c r="EH13" s="23"/>
      <c r="EI13" s="23"/>
      <c r="EJ13" s="23"/>
      <c r="EK13" s="23"/>
      <c r="EL13" s="23"/>
      <c r="EM13" s="23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</row>
    <row r="14" spans="1:184" ht="25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1"/>
      <c r="AM14" s="111"/>
      <c r="AN14" s="111"/>
      <c r="AO14" s="111"/>
      <c r="AP14" s="111"/>
      <c r="AQ14" s="111"/>
      <c r="AR14" s="111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 t="s">
        <v>12</v>
      </c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 t="s">
        <v>13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06" t="s">
        <v>14</v>
      </c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8"/>
      <c r="EH14" s="23"/>
      <c r="EI14" s="23"/>
      <c r="EJ14" s="23"/>
      <c r="EK14" s="23"/>
      <c r="EL14" s="23"/>
      <c r="EM14" s="23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</row>
    <row r="15" spans="1:184" ht="14.25" customHeight="1">
      <c r="A15" s="110">
        <v>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1">
        <v>2</v>
      </c>
      <c r="AM15" s="111"/>
      <c r="AN15" s="111"/>
      <c r="AO15" s="111"/>
      <c r="AP15" s="111"/>
      <c r="AQ15" s="111"/>
      <c r="AR15" s="111"/>
      <c r="AS15" s="113">
        <v>3</v>
      </c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4">
        <v>4</v>
      </c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>
        <v>5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06">
        <v>6</v>
      </c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8"/>
      <c r="EH15" s="23"/>
      <c r="EI15" s="23"/>
      <c r="EJ15" s="23"/>
      <c r="EK15" s="23"/>
      <c r="EL15" s="23"/>
      <c r="EM15" s="23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</row>
    <row r="16" spans="1:184" ht="34.5" customHeight="1">
      <c r="A16" s="122" t="s">
        <v>58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11">
        <v>1</v>
      </c>
      <c r="AM16" s="111"/>
      <c r="AN16" s="111"/>
      <c r="AO16" s="111"/>
      <c r="AP16" s="111"/>
      <c r="AQ16" s="111"/>
      <c r="AR16" s="111"/>
      <c r="AS16" s="115">
        <f>SUM(AS17,AS18)</f>
        <v>245362457.81</v>
      </c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>
        <f>SUM(BG17,BG18)</f>
        <v>19430681.919999998</v>
      </c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>
        <f>SUM(CA17,CA18)</f>
        <v>19637910.23</v>
      </c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6">
        <f>SUM(CT17,CT18)</f>
        <v>18281233.380000003</v>
      </c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8"/>
      <c r="EH16" s="23"/>
      <c r="EI16" s="23"/>
      <c r="EJ16" s="23"/>
      <c r="EK16" s="23"/>
      <c r="EL16" s="23"/>
      <c r="EM16" s="23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</row>
    <row r="17" spans="1:184" ht="33.75" customHeight="1">
      <c r="A17" s="122" t="s">
        <v>59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11">
        <v>2</v>
      </c>
      <c r="AM17" s="111"/>
      <c r="AN17" s="111"/>
      <c r="AO17" s="111"/>
      <c r="AP17" s="111"/>
      <c r="AQ17" s="111"/>
      <c r="AR17" s="111"/>
      <c r="AS17" s="115">
        <f>IF("10655737.52"="","-",10655737.52)</f>
        <v>10655737.52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>
        <f>IF("822811.61"="","-",822811.61)</f>
        <v>822811.61</v>
      </c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>
        <f>IF("1645946.78"="","-",1645946.78)</f>
        <v>1645946.78</v>
      </c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6">
        <f>IF("504436.62"="","-",504436.62)</f>
        <v>504436.62</v>
      </c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8"/>
      <c r="EH17" s="23"/>
      <c r="EI17" s="23"/>
      <c r="EJ17" s="23"/>
      <c r="EK17" s="23"/>
      <c r="EL17" s="23"/>
      <c r="EM17" s="23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</row>
    <row r="18" spans="1:184" ht="24.75" customHeight="1">
      <c r="A18" s="122" t="s">
        <v>60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11">
        <v>3</v>
      </c>
      <c r="AM18" s="111"/>
      <c r="AN18" s="111"/>
      <c r="AO18" s="111"/>
      <c r="AP18" s="111"/>
      <c r="AQ18" s="111"/>
      <c r="AR18" s="111"/>
      <c r="AS18" s="115">
        <f>IF("234706720.29"="","-",234706720.29)</f>
        <v>234706720.29</v>
      </c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>
        <f>IF("18607870.31"="","-",18607870.31)</f>
        <v>18607870.31</v>
      </c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>
        <f>IF("17991963.45"="","-",17991963.45)</f>
        <v>17991963.45</v>
      </c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6">
        <f>IF("17776796.76"="","-",17776796.76)</f>
        <v>17776796.76</v>
      </c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8"/>
      <c r="EH18" s="23"/>
      <c r="EI18" s="23"/>
      <c r="EJ18" s="23"/>
      <c r="EK18" s="23"/>
      <c r="EL18" s="23"/>
      <c r="EM18" s="23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</row>
    <row r="19" spans="1:184" ht="21" customHeight="1">
      <c r="A19" s="122" t="s">
        <v>61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11">
        <v>4</v>
      </c>
      <c r="AM19" s="111"/>
      <c r="AN19" s="111"/>
      <c r="AO19" s="111"/>
      <c r="AP19" s="111"/>
      <c r="AQ19" s="111"/>
      <c r="AR19" s="111"/>
      <c r="AS19" s="115">
        <f>IF("4477325.08"="","-",4477325.08)</f>
        <v>4477325.08</v>
      </c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>
        <f>IF("368223.89"="","-",368223.89)</f>
        <v>368223.89</v>
      </c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>
        <f>IF("350378.31"="","-",350378.31)</f>
        <v>350378.31</v>
      </c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6">
        <f>IF("311332.55"="","-",311332.55)</f>
        <v>311332.55</v>
      </c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8"/>
      <c r="EH19" s="23"/>
      <c r="EI19" s="23"/>
      <c r="EJ19" s="23"/>
      <c r="EK19" s="23"/>
      <c r="EL19" s="23"/>
      <c r="EM19" s="23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</row>
    <row r="20" spans="1:184" ht="24.75" customHeight="1">
      <c r="A20" s="122" t="s">
        <v>62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11">
        <v>5</v>
      </c>
      <c r="AM20" s="111"/>
      <c r="AN20" s="111"/>
      <c r="AO20" s="111"/>
      <c r="AP20" s="111"/>
      <c r="AQ20" s="111"/>
      <c r="AR20" s="111"/>
      <c r="AS20" s="132">
        <f>IF("0.2"="","-",0.2)</f>
        <v>0.2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4"/>
      <c r="EH20" s="23"/>
      <c r="EI20" s="23"/>
      <c r="EJ20" s="23"/>
      <c r="EK20" s="23"/>
      <c r="EL20" s="23"/>
      <c r="EM20" s="23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</row>
    <row r="21" spans="1:184" ht="14.25" customHeight="1">
      <c r="A21" s="122" t="s">
        <v>63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11">
        <v>6</v>
      </c>
      <c r="AM21" s="111"/>
      <c r="AN21" s="111"/>
      <c r="AO21" s="111"/>
      <c r="AP21" s="111"/>
      <c r="AQ21" s="111"/>
      <c r="AR21" s="111"/>
      <c r="AS21" s="125" t="str">
        <f>IF(""="","-",)</f>
        <v>-</v>
      </c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7"/>
      <c r="EH21" s="23"/>
      <c r="EI21" s="23"/>
      <c r="EJ21" s="23"/>
      <c r="EK21" s="23"/>
      <c r="EL21" s="23"/>
      <c r="EM21" s="23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</row>
    <row r="22" spans="1:184" ht="14.25" customHeight="1">
      <c r="A22" s="122" t="s">
        <v>64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11">
        <v>7</v>
      </c>
      <c r="AM22" s="111"/>
      <c r="AN22" s="111"/>
      <c r="AO22" s="111"/>
      <c r="AP22" s="111"/>
      <c r="AQ22" s="111"/>
      <c r="AR22" s="111"/>
      <c r="AS22" s="116" t="str">
        <f>IF(""="","-",)</f>
        <v>-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8"/>
      <c r="EH22" s="23"/>
      <c r="EI22" s="23"/>
      <c r="EJ22" s="23"/>
      <c r="EK22" s="23"/>
      <c r="EL22" s="23"/>
      <c r="EM22" s="23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</row>
    <row r="23" spans="1:184" ht="14.25" customHeight="1">
      <c r="A23" s="122" t="s">
        <v>65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11">
        <v>8</v>
      </c>
      <c r="AM23" s="111"/>
      <c r="AN23" s="111"/>
      <c r="AO23" s="111"/>
      <c r="AP23" s="111"/>
      <c r="AQ23" s="111"/>
      <c r="AR23" s="111"/>
      <c r="AS23" s="135" t="str">
        <f>IF(""="","-","")</f>
        <v>-</v>
      </c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7"/>
      <c r="EH23" s="23"/>
      <c r="EI23" s="23"/>
      <c r="EJ23" s="23"/>
      <c r="EK23" s="23"/>
      <c r="EL23" s="23"/>
      <c r="EM23" s="23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</row>
    <row r="24" spans="1:184" ht="35.25" customHeight="1">
      <c r="A24" s="122" t="s">
        <v>66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11">
        <v>9</v>
      </c>
      <c r="AM24" s="111"/>
      <c r="AN24" s="111"/>
      <c r="AO24" s="111"/>
      <c r="AP24" s="111"/>
      <c r="AQ24" s="111"/>
      <c r="AR24" s="111"/>
      <c r="AS24" s="116">
        <f>SUM(AS20)*(1-SUM(AS21)/100+SUM(AS22)/100)</f>
        <v>0.2</v>
      </c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8"/>
      <c r="EH24" s="23"/>
      <c r="EI24" s="23"/>
      <c r="EJ24" s="23"/>
      <c r="EK24" s="23"/>
      <c r="EL24" s="23"/>
      <c r="EM24" s="23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</row>
    <row r="25" spans="71:184" ht="10.5" customHeight="1"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EH25" s="23"/>
      <c r="EI25" s="23"/>
      <c r="EJ25" s="23"/>
      <c r="EK25" s="23"/>
      <c r="EL25" s="23"/>
      <c r="EM25" s="23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</row>
    <row r="26" spans="1:15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70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1"/>
      <c r="BW26" s="61"/>
      <c r="BX26" s="61"/>
      <c r="BY26" s="61"/>
      <c r="BZ26" s="61"/>
      <c r="CA26" s="61"/>
      <c r="CB26" s="62"/>
      <c r="CC26" s="62"/>
      <c r="CD26" s="62"/>
      <c r="CE26" s="62"/>
      <c r="CF26" s="62"/>
      <c r="CG26" s="62"/>
      <c r="CH26" s="62"/>
      <c r="CI26" s="62"/>
      <c r="CJ26" s="63"/>
      <c r="CK26" s="63"/>
      <c r="CL26" s="63"/>
      <c r="CM26" s="63"/>
      <c r="CN26" s="63"/>
      <c r="CO26" s="63"/>
      <c r="CP26" s="63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</row>
    <row r="27" spans="1:15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70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1"/>
      <c r="BW27" s="61"/>
      <c r="BX27" s="61"/>
      <c r="BY27" s="61"/>
      <c r="BZ27" s="61"/>
      <c r="CA27" s="61"/>
      <c r="CB27" s="62"/>
      <c r="CC27" s="62"/>
      <c r="CD27" s="62"/>
      <c r="CE27" s="62"/>
      <c r="CF27" s="62"/>
      <c r="CG27" s="62"/>
      <c r="CH27" s="62"/>
      <c r="CI27" s="62"/>
      <c r="CJ27" s="63"/>
      <c r="CK27" s="63"/>
      <c r="CL27" s="63"/>
      <c r="CM27" s="63"/>
      <c r="CN27" s="63"/>
      <c r="CO27" s="63"/>
      <c r="CP27" s="63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</row>
    <row r="28" spans="1:159" ht="12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70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1"/>
      <c r="BW28" s="61"/>
      <c r="BX28" s="61"/>
      <c r="BY28" s="61"/>
      <c r="BZ28" s="61"/>
      <c r="CA28" s="61"/>
      <c r="CB28" s="62"/>
      <c r="CC28" s="62"/>
      <c r="CD28" s="62"/>
      <c r="CE28" s="62"/>
      <c r="CF28" s="62"/>
      <c r="CG28" s="62"/>
      <c r="CH28" s="62"/>
      <c r="CI28" s="62"/>
      <c r="CJ28" s="63"/>
      <c r="CK28" s="63"/>
      <c r="CL28" s="63"/>
      <c r="CM28" s="63"/>
      <c r="CN28" s="63"/>
      <c r="CO28" s="63"/>
      <c r="CP28" s="63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</row>
    <row r="29" spans="1:159" ht="12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70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1"/>
      <c r="BW29" s="61"/>
      <c r="BX29" s="61"/>
      <c r="BY29" s="61"/>
      <c r="BZ29" s="61"/>
      <c r="CA29" s="61"/>
      <c r="CB29" s="62"/>
      <c r="CC29" s="62"/>
      <c r="CD29" s="62"/>
      <c r="CE29" s="62"/>
      <c r="CF29" s="62"/>
      <c r="CG29" s="62"/>
      <c r="CH29" s="62"/>
      <c r="CI29" s="62"/>
      <c r="CJ29" s="63"/>
      <c r="CK29" s="63"/>
      <c r="CL29" s="63"/>
      <c r="CM29" s="63"/>
      <c r="CN29" s="63"/>
      <c r="CO29" s="63"/>
      <c r="CP29" s="63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</row>
    <row r="30" spans="1:159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70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1"/>
      <c r="BW30" s="61"/>
      <c r="BX30" s="61"/>
      <c r="BY30" s="61"/>
      <c r="BZ30" s="61"/>
      <c r="CA30" s="61"/>
      <c r="CB30" s="62"/>
      <c r="CC30" s="62"/>
      <c r="CD30" s="62"/>
      <c r="CE30" s="62"/>
      <c r="CF30" s="62"/>
      <c r="CG30" s="62"/>
      <c r="CH30" s="62"/>
      <c r="CI30" s="62"/>
      <c r="CJ30" s="63"/>
      <c r="CK30" s="63"/>
      <c r="CL30" s="63"/>
      <c r="CM30" s="63"/>
      <c r="CN30" s="63"/>
      <c r="CO30" s="63"/>
      <c r="CP30" s="63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</row>
    <row r="31" spans="1:159" ht="12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70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1"/>
      <c r="BW31" s="61"/>
      <c r="BX31" s="61"/>
      <c r="BY31" s="61"/>
      <c r="BZ31" s="61"/>
      <c r="CA31" s="61"/>
      <c r="CB31" s="62"/>
      <c r="CC31" s="62"/>
      <c r="CD31" s="62"/>
      <c r="CE31" s="62"/>
      <c r="CF31" s="62"/>
      <c r="CG31" s="62"/>
      <c r="CH31" s="62"/>
      <c r="CI31" s="62"/>
      <c r="CJ31" s="63"/>
      <c r="CK31" s="63"/>
      <c r="CL31" s="63"/>
      <c r="CM31" s="63"/>
      <c r="CN31" s="63"/>
      <c r="CO31" s="6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</row>
    <row r="32" spans="1:159" ht="12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70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1"/>
      <c r="BW32" s="61"/>
      <c r="BX32" s="61"/>
      <c r="BY32" s="61"/>
      <c r="BZ32" s="61"/>
      <c r="CA32" s="61"/>
      <c r="CB32" s="62"/>
      <c r="CC32" s="62"/>
      <c r="CD32" s="62"/>
      <c r="CE32" s="62"/>
      <c r="CF32" s="62"/>
      <c r="CG32" s="62"/>
      <c r="CH32" s="62"/>
      <c r="CI32" s="62"/>
      <c r="CJ32" s="63"/>
      <c r="CK32" s="63"/>
      <c r="CL32" s="63"/>
      <c r="CM32" s="63"/>
      <c r="CN32" s="63"/>
      <c r="CO32" s="6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</row>
    <row r="33" spans="1:159" ht="12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0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1"/>
      <c r="BW33" s="61"/>
      <c r="BX33" s="61"/>
      <c r="BY33" s="61"/>
      <c r="BZ33" s="61"/>
      <c r="CA33" s="61"/>
      <c r="CB33" s="62"/>
      <c r="CC33" s="62"/>
      <c r="CD33" s="62"/>
      <c r="CE33" s="62"/>
      <c r="CF33" s="62"/>
      <c r="CG33" s="62"/>
      <c r="CH33" s="62"/>
      <c r="CI33" s="62"/>
      <c r="CJ33" s="63"/>
      <c r="CK33" s="63"/>
      <c r="CL33" s="63"/>
      <c r="CM33" s="63"/>
      <c r="CN33" s="63"/>
      <c r="CO33" s="6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</row>
    <row r="34" spans="1:169" ht="10.5" customHeight="1">
      <c r="A34" s="71" t="s">
        <v>33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</row>
    <row r="35" spans="1:113" ht="12.75" customHeight="1">
      <c r="A35" s="44"/>
      <c r="B35" s="3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9"/>
      <c r="AG35" s="39"/>
      <c r="AH35" s="39"/>
      <c r="AI35" s="39"/>
      <c r="AJ35" s="39"/>
      <c r="AK35" s="39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10"/>
      <c r="BC35" s="10"/>
      <c r="BD35" s="10"/>
      <c r="BE35" s="39"/>
      <c r="BF35" s="38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39"/>
      <c r="CP35" s="39"/>
      <c r="CQ35" s="39"/>
      <c r="CR35" s="39"/>
      <c r="CS35" s="39"/>
      <c r="CT35" s="39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</row>
    <row r="36" spans="108:113" ht="12.75" customHeight="1">
      <c r="DD36" s="41"/>
      <c r="DE36" s="41"/>
      <c r="DF36" s="41"/>
      <c r="DG36" s="41"/>
      <c r="DH36" s="41"/>
      <c r="DI36" s="41"/>
    </row>
    <row r="37" spans="2:85" ht="3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7"/>
      <c r="AS37" s="41"/>
      <c r="AT37" s="41"/>
      <c r="AU37" s="41"/>
      <c r="AV37" s="41"/>
      <c r="AW37" s="41"/>
      <c r="AX37" s="41"/>
      <c r="AY37" s="41"/>
      <c r="AZ37" s="41"/>
      <c r="BA37" s="41"/>
      <c r="BR37" s="119" t="s">
        <v>31</v>
      </c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</row>
    <row r="38" spans="25:85" ht="12.75" customHeight="1">
      <c r="Y38" s="120" t="s">
        <v>2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BR38" s="121" t="s">
        <v>29</v>
      </c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03">
    <mergeCell ref="AV2:AX2"/>
    <mergeCell ref="AY2:BA2"/>
    <mergeCell ref="A23:AK23"/>
    <mergeCell ref="AL23:AR23"/>
    <mergeCell ref="AS23:DI23"/>
    <mergeCell ref="AL18:AR18"/>
    <mergeCell ref="AS18:BF18"/>
    <mergeCell ref="BG18:BZ18"/>
    <mergeCell ref="A17:AK17"/>
    <mergeCell ref="AL17:AR17"/>
    <mergeCell ref="A18:AK18"/>
    <mergeCell ref="AL22:AR22"/>
    <mergeCell ref="AS20:DI20"/>
    <mergeCell ref="CT18:DI18"/>
    <mergeCell ref="BG19:BZ19"/>
    <mergeCell ref="CA19:CS19"/>
    <mergeCell ref="CT19:DI19"/>
    <mergeCell ref="AL19:AR19"/>
    <mergeCell ref="AS19:BF19"/>
    <mergeCell ref="CA18:CS18"/>
    <mergeCell ref="B2:X2"/>
    <mergeCell ref="AF2:AI2"/>
    <mergeCell ref="AJ2:AL2"/>
    <mergeCell ref="AM2:AO2"/>
    <mergeCell ref="AP2:AR2"/>
    <mergeCell ref="AS2:AU2"/>
    <mergeCell ref="A15:AK15"/>
    <mergeCell ref="AL15:AR15"/>
    <mergeCell ref="AS15:BF15"/>
    <mergeCell ref="A16:AK16"/>
    <mergeCell ref="AL16:AR16"/>
    <mergeCell ref="AS16:BF16"/>
    <mergeCell ref="A24:AK24"/>
    <mergeCell ref="AL24:AR24"/>
    <mergeCell ref="AL20:AR20"/>
    <mergeCell ref="A21:AK21"/>
    <mergeCell ref="AS21:DI21"/>
    <mergeCell ref="AS22:DI22"/>
    <mergeCell ref="AL21:AR21"/>
    <mergeCell ref="A22:AK22"/>
    <mergeCell ref="AG4:AI4"/>
    <mergeCell ref="AJ4:AL4"/>
    <mergeCell ref="AM4:AO4"/>
    <mergeCell ref="AP4:AR4"/>
    <mergeCell ref="AS4:AU4"/>
    <mergeCell ref="AV4:AX4"/>
    <mergeCell ref="A6:DI6"/>
    <mergeCell ref="A7:DI7"/>
    <mergeCell ref="BB2:BE2"/>
    <mergeCell ref="BF2:BG2"/>
    <mergeCell ref="BH2:BJ2"/>
    <mergeCell ref="BK2:BM2"/>
    <mergeCell ref="BN2:BP2"/>
    <mergeCell ref="CH4:CJ4"/>
    <mergeCell ref="BT2:BV2"/>
    <mergeCell ref="BW2:BY2"/>
    <mergeCell ref="BZ2:CB2"/>
    <mergeCell ref="CC2:CE2"/>
    <mergeCell ref="CI2:CK2"/>
    <mergeCell ref="BQ4:BS4"/>
    <mergeCell ref="BT4:BV4"/>
    <mergeCell ref="BW4:BY4"/>
    <mergeCell ref="CE4:CG4"/>
    <mergeCell ref="CF2:CH2"/>
    <mergeCell ref="CK4:CM4"/>
    <mergeCell ref="CL2:CN2"/>
    <mergeCell ref="A8:DI8"/>
    <mergeCell ref="BQ2:BS2"/>
    <mergeCell ref="CN4:CP4"/>
    <mergeCell ref="CQ4:CS4"/>
    <mergeCell ref="CT4:CV4"/>
    <mergeCell ref="DH2:DI2"/>
    <mergeCell ref="CO2:CQ2"/>
    <mergeCell ref="DB2:DD2"/>
    <mergeCell ref="DE2:DG2"/>
    <mergeCell ref="CW4:CY4"/>
    <mergeCell ref="BR37:CG37"/>
    <mergeCell ref="Y38:AQ38"/>
    <mergeCell ref="BR38:CG38"/>
    <mergeCell ref="BG14:BZ14"/>
    <mergeCell ref="CA14:CS14"/>
    <mergeCell ref="CA15:CS15"/>
    <mergeCell ref="AS17:BF17"/>
    <mergeCell ref="A19:AK19"/>
    <mergeCell ref="AS24:DI24"/>
    <mergeCell ref="A20:AK20"/>
    <mergeCell ref="CT15:DI15"/>
    <mergeCell ref="BG15:BZ15"/>
    <mergeCell ref="BG16:BZ16"/>
    <mergeCell ref="CA16:CS16"/>
    <mergeCell ref="CT16:DI16"/>
    <mergeCell ref="BG17:BZ17"/>
    <mergeCell ref="CA17:CS17"/>
    <mergeCell ref="CT17:DI17"/>
    <mergeCell ref="CY10:DH10"/>
    <mergeCell ref="CT14:DI14"/>
    <mergeCell ref="BG13:DI13"/>
    <mergeCell ref="A11:DI11"/>
    <mergeCell ref="BS12:CU12"/>
    <mergeCell ref="CZ12:DI12"/>
    <mergeCell ref="A13:AK14"/>
    <mergeCell ref="AL13:AR14"/>
    <mergeCell ref="AS13:BF14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4" width="0.85546875" style="0" customWidth="1"/>
    <col min="5" max="5" width="1.7109375" style="0" customWidth="1"/>
    <col min="6" max="6" width="0.85546875" style="0" hidden="1" customWidth="1"/>
    <col min="7" max="11" width="0.85546875" style="0" customWidth="1"/>
    <col min="12" max="12" width="1.1484375" style="0" customWidth="1"/>
    <col min="13" max="13" width="10.28125" style="0" customWidth="1"/>
    <col min="14" max="19" width="0.85546875" style="0" customWidth="1"/>
    <col min="20" max="20" width="11.28125" style="0" customWidth="1"/>
    <col min="21" max="26" width="0.85546875" style="0" customWidth="1"/>
    <col min="27" max="27" width="7.140625" style="0" customWidth="1"/>
    <col min="28" max="28" width="0.85546875" style="0" hidden="1" customWidth="1"/>
    <col min="29" max="32" width="0.85546875" style="0" customWidth="1"/>
    <col min="33" max="33" width="8.8515625" style="0" customWidth="1"/>
    <col min="34" max="34" width="2.00390625" style="0" customWidth="1"/>
    <col min="35" max="35" width="3.28125" style="0" customWidth="1"/>
    <col min="36" max="36" width="2.00390625" style="0" hidden="1" customWidth="1"/>
    <col min="37" max="37" width="1.8515625" style="0" hidden="1" customWidth="1"/>
    <col min="38" max="38" width="2.140625" style="0" customWidth="1"/>
    <col min="39" max="39" width="3.00390625" style="0" customWidth="1"/>
    <col min="40" max="40" width="2.00390625" style="0" hidden="1" customWidth="1"/>
    <col min="41" max="42" width="2.00390625" style="0" customWidth="1"/>
    <col min="43" max="43" width="2.28125" style="0" customWidth="1"/>
    <col min="44" max="44" width="3.140625" style="0" customWidth="1"/>
    <col min="45" max="45" width="0.85546875" style="0" hidden="1" customWidth="1"/>
    <col min="46" max="46" width="9.57421875" style="0" customWidth="1"/>
    <col min="47" max="47" width="2.57421875" style="0" customWidth="1"/>
    <col min="48" max="48" width="7.7109375" style="0" customWidth="1"/>
    <col min="49" max="49" width="0.85546875" style="0" customWidth="1"/>
    <col min="50" max="50" width="9.7109375" style="0" customWidth="1"/>
    <col min="51" max="51" width="0.85546875" style="0" customWidth="1"/>
    <col min="52" max="52" width="10.28125" style="0" customWidth="1"/>
    <col min="53" max="53" width="2.28125" style="0" customWidth="1"/>
    <col min="54" max="54" width="9.140625" style="0" customWidth="1"/>
    <col min="55" max="55" width="2.421875" style="0" customWidth="1"/>
    <col min="56" max="56" width="8.57421875" style="0" customWidth="1"/>
    <col min="57" max="65" width="0.85546875" style="0" customWidth="1"/>
    <col min="66" max="66" width="4.57421875" style="0" customWidth="1"/>
    <col min="67" max="82" width="0.85546875" style="0" customWidth="1"/>
    <col min="83" max="83" width="1.8515625" style="0" customWidth="1"/>
    <col min="84" max="87" width="0.85546875" style="0" customWidth="1"/>
  </cols>
  <sheetData>
    <row r="1" ht="3" customHeight="1">
      <c r="A1" s="4">
        <v>0</v>
      </c>
    </row>
    <row r="2" spans="1:85" ht="22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80"/>
      <c r="AF2" s="3" t="s">
        <v>67</v>
      </c>
      <c r="AG2" s="3"/>
      <c r="AH2" s="97" t="s">
        <v>91</v>
      </c>
      <c r="AI2" s="98"/>
      <c r="AJ2" s="98"/>
      <c r="AK2" s="99"/>
      <c r="AL2" s="129" t="s">
        <v>92</v>
      </c>
      <c r="AM2" s="130"/>
      <c r="AN2" s="131"/>
      <c r="AO2" s="97" t="s">
        <v>93</v>
      </c>
      <c r="AP2" s="98"/>
      <c r="AQ2" s="99"/>
      <c r="AR2" s="97" t="s">
        <v>92</v>
      </c>
      <c r="AS2" s="98"/>
      <c r="AT2" s="99"/>
      <c r="AU2" s="97" t="s">
        <v>93</v>
      </c>
      <c r="AV2" s="98"/>
      <c r="AW2" s="99"/>
      <c r="AX2" s="97" t="s">
        <v>94</v>
      </c>
      <c r="AY2" s="98"/>
      <c r="AZ2" s="99"/>
      <c r="BA2" s="97" t="s">
        <v>92</v>
      </c>
      <c r="BB2" s="98"/>
      <c r="BC2" s="99"/>
      <c r="BD2" s="97" t="s">
        <v>92</v>
      </c>
      <c r="BE2" s="98"/>
      <c r="BF2" s="98"/>
      <c r="BG2" s="99"/>
      <c r="BH2" s="97" t="s">
        <v>95</v>
      </c>
      <c r="BI2" s="99"/>
      <c r="BJ2" s="97" t="s">
        <v>94</v>
      </c>
      <c r="BK2" s="98"/>
      <c r="BL2" s="99"/>
      <c r="BS2" s="81"/>
      <c r="BT2" s="18"/>
      <c r="BV2" s="33"/>
      <c r="BW2" s="82" t="s">
        <v>3</v>
      </c>
      <c r="BX2" s="83"/>
      <c r="BY2" s="100">
        <v>0</v>
      </c>
      <c r="BZ2" s="100"/>
      <c r="CA2" s="100"/>
      <c r="CB2" s="100">
        <v>0</v>
      </c>
      <c r="CC2" s="100"/>
      <c r="CD2" s="100"/>
      <c r="CE2" s="97">
        <v>3</v>
      </c>
      <c r="CF2" s="98"/>
      <c r="CG2" s="99"/>
    </row>
    <row r="3" spans="1:78" ht="5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47"/>
      <c r="AG3" s="47"/>
      <c r="AH3" s="47"/>
      <c r="AI3" s="47"/>
      <c r="AJ3" s="47"/>
      <c r="AK3" s="47"/>
      <c r="AL3" s="47"/>
      <c r="AM3" s="47"/>
      <c r="BE3" s="84"/>
      <c r="BF3" s="84"/>
      <c r="BG3" s="84"/>
      <c r="BV3" s="33"/>
      <c r="BW3" s="33"/>
      <c r="BX3" s="33"/>
      <c r="BY3" s="33"/>
      <c r="BZ3" s="33"/>
    </row>
    <row r="4" spans="1:48" ht="17.25" customHeight="1">
      <c r="A4" s="85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" t="s">
        <v>67</v>
      </c>
      <c r="AG4" s="3"/>
      <c r="AH4" s="97" t="s">
        <v>91</v>
      </c>
      <c r="AI4" s="158"/>
      <c r="AJ4" s="159"/>
      <c r="AK4" s="100" t="s">
        <v>92</v>
      </c>
      <c r="AL4" s="100"/>
      <c r="AM4" s="100"/>
      <c r="AN4" s="100" t="s">
        <v>93</v>
      </c>
      <c r="AO4" s="100"/>
      <c r="AP4" s="100"/>
      <c r="AQ4" s="97" t="s">
        <v>92</v>
      </c>
      <c r="AR4" s="98"/>
      <c r="AS4" s="99"/>
      <c r="AT4" s="97" t="s">
        <v>92</v>
      </c>
      <c r="AU4" s="98"/>
      <c r="AV4" s="99"/>
    </row>
    <row r="5" spans="1:86" ht="17.25" customHeight="1">
      <c r="A5" s="8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BX5" s="140" t="s">
        <v>80</v>
      </c>
      <c r="BY5" s="140"/>
      <c r="BZ5" s="140"/>
      <c r="CA5" s="140"/>
      <c r="CB5" s="140"/>
      <c r="CC5" s="140"/>
      <c r="CD5" s="140"/>
      <c r="CE5" s="140"/>
      <c r="CF5" s="140"/>
      <c r="CG5" s="140"/>
      <c r="CH5" s="140"/>
    </row>
    <row r="6" spans="1:83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</row>
    <row r="7" spans="57:86" ht="12.75" customHeight="1"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X7" s="140" t="s">
        <v>25</v>
      </c>
      <c r="BY7" s="140"/>
      <c r="BZ7" s="140"/>
      <c r="CA7" s="140"/>
      <c r="CB7" s="140"/>
      <c r="CC7" s="140"/>
      <c r="CD7" s="140"/>
      <c r="CE7" s="140"/>
      <c r="CF7" s="140"/>
      <c r="CG7" s="140"/>
      <c r="CH7" s="140"/>
    </row>
    <row r="8" spans="1:85" ht="28.5" customHeight="1">
      <c r="A8" s="156" t="s">
        <v>68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</row>
    <row r="9" spans="67:85" ht="12.75" customHeight="1"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E9" s="86"/>
      <c r="CF9" s="86"/>
      <c r="CG9" s="87" t="s">
        <v>25</v>
      </c>
    </row>
    <row r="10" spans="1:85" ht="18" customHeight="1">
      <c r="A10" s="111" t="s">
        <v>51</v>
      </c>
      <c r="B10" s="111"/>
      <c r="C10" s="111"/>
      <c r="D10" s="111"/>
      <c r="E10" s="111"/>
      <c r="F10" s="111"/>
      <c r="G10" s="144" t="s">
        <v>69</v>
      </c>
      <c r="H10" s="145"/>
      <c r="I10" s="145"/>
      <c r="J10" s="145"/>
      <c r="K10" s="145"/>
      <c r="L10" s="145"/>
      <c r="M10" s="146"/>
      <c r="N10" s="111" t="s">
        <v>81</v>
      </c>
      <c r="O10" s="111"/>
      <c r="P10" s="111"/>
      <c r="Q10" s="111"/>
      <c r="R10" s="111"/>
      <c r="S10" s="111"/>
      <c r="T10" s="111"/>
      <c r="U10" s="111" t="s">
        <v>82</v>
      </c>
      <c r="V10" s="111"/>
      <c r="W10" s="111"/>
      <c r="X10" s="111"/>
      <c r="Y10" s="111"/>
      <c r="Z10" s="111"/>
      <c r="AA10" s="111"/>
      <c r="AB10" s="89"/>
      <c r="AC10" s="144" t="s">
        <v>70</v>
      </c>
      <c r="AD10" s="145"/>
      <c r="AE10" s="145"/>
      <c r="AF10" s="145"/>
      <c r="AG10" s="146"/>
      <c r="AH10" s="153" t="s">
        <v>71</v>
      </c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5"/>
      <c r="BE10" s="144" t="s">
        <v>72</v>
      </c>
      <c r="BF10" s="145"/>
      <c r="BG10" s="145"/>
      <c r="BH10" s="145"/>
      <c r="BI10" s="145"/>
      <c r="BJ10" s="145"/>
      <c r="BK10" s="145"/>
      <c r="BL10" s="145"/>
      <c r="BM10" s="145"/>
      <c r="BN10" s="146"/>
      <c r="BO10" s="144" t="s">
        <v>73</v>
      </c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6"/>
    </row>
    <row r="11" spans="1:85" ht="15" customHeight="1">
      <c r="A11" s="111"/>
      <c r="B11" s="111"/>
      <c r="C11" s="111"/>
      <c r="D11" s="111"/>
      <c r="E11" s="111"/>
      <c r="F11" s="111"/>
      <c r="G11" s="147"/>
      <c r="H11" s="148"/>
      <c r="I11" s="148"/>
      <c r="J11" s="148"/>
      <c r="K11" s="148"/>
      <c r="L11" s="148"/>
      <c r="M11" s="149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90"/>
      <c r="AC11" s="147"/>
      <c r="AD11" s="148"/>
      <c r="AE11" s="148"/>
      <c r="AF11" s="148"/>
      <c r="AG11" s="149"/>
      <c r="AH11" s="111" t="s">
        <v>74</v>
      </c>
      <c r="AI11" s="111"/>
      <c r="AJ11" s="111"/>
      <c r="AK11" s="111"/>
      <c r="AL11" s="111"/>
      <c r="AM11" s="111"/>
      <c r="AN11" s="144" t="s">
        <v>75</v>
      </c>
      <c r="AO11" s="145"/>
      <c r="AP11" s="145"/>
      <c r="AQ11" s="145"/>
      <c r="AR11" s="146"/>
      <c r="AS11" s="144" t="s">
        <v>76</v>
      </c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6"/>
      <c r="BE11" s="147"/>
      <c r="BF11" s="148"/>
      <c r="BG11" s="148"/>
      <c r="BH11" s="148"/>
      <c r="BI11" s="148"/>
      <c r="BJ11" s="148"/>
      <c r="BK11" s="148"/>
      <c r="BL11" s="148"/>
      <c r="BM11" s="148"/>
      <c r="BN11" s="149"/>
      <c r="BO11" s="147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9"/>
    </row>
    <row r="12" spans="1:85" ht="20.25" customHeight="1">
      <c r="A12" s="111"/>
      <c r="B12" s="111"/>
      <c r="C12" s="111"/>
      <c r="D12" s="111"/>
      <c r="E12" s="111"/>
      <c r="F12" s="111"/>
      <c r="G12" s="147"/>
      <c r="H12" s="148"/>
      <c r="I12" s="148"/>
      <c r="J12" s="148"/>
      <c r="K12" s="148"/>
      <c r="L12" s="148"/>
      <c r="M12" s="149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90"/>
      <c r="AC12" s="147"/>
      <c r="AD12" s="148"/>
      <c r="AE12" s="148"/>
      <c r="AF12" s="148"/>
      <c r="AG12" s="149"/>
      <c r="AH12" s="111"/>
      <c r="AI12" s="111"/>
      <c r="AJ12" s="111"/>
      <c r="AK12" s="111"/>
      <c r="AL12" s="111"/>
      <c r="AM12" s="111"/>
      <c r="AN12" s="147"/>
      <c r="AO12" s="148"/>
      <c r="AP12" s="148"/>
      <c r="AQ12" s="148"/>
      <c r="AR12" s="149"/>
      <c r="AS12" s="150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2"/>
      <c r="BE12" s="147"/>
      <c r="BF12" s="148"/>
      <c r="BG12" s="148"/>
      <c r="BH12" s="148"/>
      <c r="BI12" s="148"/>
      <c r="BJ12" s="148"/>
      <c r="BK12" s="148"/>
      <c r="BL12" s="148"/>
      <c r="BM12" s="148"/>
      <c r="BN12" s="149"/>
      <c r="BO12" s="147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9"/>
    </row>
    <row r="13" spans="1:85" ht="17.25" customHeight="1">
      <c r="A13" s="111"/>
      <c r="B13" s="111"/>
      <c r="C13" s="111"/>
      <c r="D13" s="111"/>
      <c r="E13" s="111"/>
      <c r="F13" s="111"/>
      <c r="G13" s="147"/>
      <c r="H13" s="148"/>
      <c r="I13" s="148"/>
      <c r="J13" s="148"/>
      <c r="K13" s="148"/>
      <c r="L13" s="148"/>
      <c r="M13" s="149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90"/>
      <c r="AC13" s="147"/>
      <c r="AD13" s="148"/>
      <c r="AE13" s="148"/>
      <c r="AF13" s="148"/>
      <c r="AG13" s="149"/>
      <c r="AH13" s="111"/>
      <c r="AI13" s="111"/>
      <c r="AJ13" s="111"/>
      <c r="AK13" s="111"/>
      <c r="AL13" s="111"/>
      <c r="AM13" s="111"/>
      <c r="AN13" s="147"/>
      <c r="AO13" s="148"/>
      <c r="AP13" s="148"/>
      <c r="AQ13" s="148"/>
      <c r="AR13" s="149"/>
      <c r="AS13" s="153" t="s">
        <v>12</v>
      </c>
      <c r="AT13" s="154"/>
      <c r="AU13" s="154"/>
      <c r="AV13" s="155"/>
      <c r="AW13" s="153" t="s">
        <v>13</v>
      </c>
      <c r="AX13" s="154"/>
      <c r="AY13" s="154"/>
      <c r="AZ13" s="155"/>
      <c r="BA13" s="153" t="s">
        <v>14</v>
      </c>
      <c r="BB13" s="154"/>
      <c r="BC13" s="154"/>
      <c r="BD13" s="155"/>
      <c r="BE13" s="147"/>
      <c r="BF13" s="148"/>
      <c r="BG13" s="148"/>
      <c r="BH13" s="148"/>
      <c r="BI13" s="148"/>
      <c r="BJ13" s="148"/>
      <c r="BK13" s="148"/>
      <c r="BL13" s="148"/>
      <c r="BM13" s="148"/>
      <c r="BN13" s="149"/>
      <c r="BO13" s="147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9"/>
    </row>
    <row r="14" spans="1:85" ht="21.75" customHeight="1">
      <c r="A14" s="111"/>
      <c r="B14" s="111"/>
      <c r="C14" s="111"/>
      <c r="D14" s="111"/>
      <c r="E14" s="111"/>
      <c r="F14" s="111"/>
      <c r="G14" s="150"/>
      <c r="H14" s="151"/>
      <c r="I14" s="151"/>
      <c r="J14" s="151"/>
      <c r="K14" s="151"/>
      <c r="L14" s="151"/>
      <c r="M14" s="152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91"/>
      <c r="AC14" s="150"/>
      <c r="AD14" s="151"/>
      <c r="AE14" s="151"/>
      <c r="AF14" s="151"/>
      <c r="AG14" s="152"/>
      <c r="AH14" s="111"/>
      <c r="AI14" s="111"/>
      <c r="AJ14" s="111"/>
      <c r="AK14" s="111"/>
      <c r="AL14" s="111"/>
      <c r="AM14" s="111"/>
      <c r="AN14" s="150"/>
      <c r="AO14" s="151"/>
      <c r="AP14" s="151"/>
      <c r="AQ14" s="151"/>
      <c r="AR14" s="152"/>
      <c r="AS14" s="155" t="s">
        <v>15</v>
      </c>
      <c r="AT14" s="111"/>
      <c r="AU14" s="111" t="s">
        <v>75</v>
      </c>
      <c r="AV14" s="111"/>
      <c r="AW14" s="111" t="s">
        <v>15</v>
      </c>
      <c r="AX14" s="111"/>
      <c r="AY14" s="111" t="s">
        <v>75</v>
      </c>
      <c r="AZ14" s="111"/>
      <c r="BA14" s="111" t="s">
        <v>15</v>
      </c>
      <c r="BB14" s="111"/>
      <c r="BC14" s="111" t="s">
        <v>75</v>
      </c>
      <c r="BD14" s="111"/>
      <c r="BE14" s="150"/>
      <c r="BF14" s="151"/>
      <c r="BG14" s="151"/>
      <c r="BH14" s="151"/>
      <c r="BI14" s="151"/>
      <c r="BJ14" s="151"/>
      <c r="BK14" s="151"/>
      <c r="BL14" s="151"/>
      <c r="BM14" s="151"/>
      <c r="BN14" s="152"/>
      <c r="BO14" s="150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2"/>
    </row>
    <row r="15" spans="1:85" ht="12.75" customHeight="1">
      <c r="A15" s="143">
        <v>1</v>
      </c>
      <c r="B15" s="143"/>
      <c r="C15" s="143"/>
      <c r="D15" s="143"/>
      <c r="E15" s="143"/>
      <c r="F15" s="143"/>
      <c r="G15" s="141">
        <v>2</v>
      </c>
      <c r="H15" s="138"/>
      <c r="I15" s="138"/>
      <c r="J15" s="138"/>
      <c r="K15" s="138"/>
      <c r="L15" s="138"/>
      <c r="M15" s="139"/>
      <c r="N15" s="143">
        <v>3</v>
      </c>
      <c r="O15" s="143"/>
      <c r="P15" s="143"/>
      <c r="Q15" s="143"/>
      <c r="R15" s="143"/>
      <c r="S15" s="143"/>
      <c r="T15" s="143"/>
      <c r="U15" s="143">
        <v>4</v>
      </c>
      <c r="V15" s="143"/>
      <c r="W15" s="143"/>
      <c r="X15" s="143"/>
      <c r="Y15" s="143"/>
      <c r="Z15" s="143"/>
      <c r="AA15" s="143"/>
      <c r="AB15" s="92"/>
      <c r="AC15" s="141">
        <v>5</v>
      </c>
      <c r="AD15" s="138"/>
      <c r="AE15" s="138"/>
      <c r="AF15" s="138"/>
      <c r="AG15" s="139"/>
      <c r="AH15" s="141">
        <v>6</v>
      </c>
      <c r="AI15" s="138"/>
      <c r="AJ15" s="138"/>
      <c r="AK15" s="138"/>
      <c r="AL15" s="138"/>
      <c r="AM15" s="139"/>
      <c r="AN15" s="141">
        <v>7</v>
      </c>
      <c r="AO15" s="138"/>
      <c r="AP15" s="138"/>
      <c r="AQ15" s="138"/>
      <c r="AR15" s="139"/>
      <c r="AS15" s="143">
        <v>8</v>
      </c>
      <c r="AT15" s="143"/>
      <c r="AU15" s="143">
        <v>9</v>
      </c>
      <c r="AV15" s="143"/>
      <c r="AW15" s="143">
        <v>10</v>
      </c>
      <c r="AX15" s="143"/>
      <c r="AY15" s="143">
        <v>11</v>
      </c>
      <c r="AZ15" s="143"/>
      <c r="BA15" s="143">
        <v>12</v>
      </c>
      <c r="BB15" s="143"/>
      <c r="BC15" s="143">
        <v>13</v>
      </c>
      <c r="BD15" s="143"/>
      <c r="BE15" s="138">
        <v>14</v>
      </c>
      <c r="BF15" s="138"/>
      <c r="BG15" s="138"/>
      <c r="BH15" s="138"/>
      <c r="BI15" s="138"/>
      <c r="BJ15" s="138"/>
      <c r="BK15" s="138"/>
      <c r="BL15" s="138"/>
      <c r="BM15" s="138"/>
      <c r="BN15" s="139"/>
      <c r="BO15" s="142">
        <v>15</v>
      </c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</row>
    <row r="16" ht="15" customHeight="1"/>
    <row r="17" ht="15" customHeight="1"/>
    <row r="18" spans="1:85" ht="12.75" customHeight="1">
      <c r="A18" s="162" t="s">
        <v>28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</row>
    <row r="19" spans="1:85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88"/>
      <c r="BC19" s="88"/>
      <c r="BD19" s="88"/>
      <c r="BE19" s="88"/>
      <c r="BF19" s="88"/>
      <c r="BG19" s="88"/>
      <c r="BH19" s="88"/>
      <c r="BI19" s="161" t="s">
        <v>32</v>
      </c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</row>
    <row r="20" spans="35:66" ht="12.75" customHeight="1">
      <c r="AI20" s="120" t="s">
        <v>2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N20" s="79" t="s">
        <v>29</v>
      </c>
    </row>
    <row r="21" ht="12.75" customHeight="1"/>
    <row r="22" ht="12.75" customHeight="1"/>
    <row r="23" ht="12.75" customHeight="1"/>
    <row r="24" ht="12.75" customHeight="1"/>
    <row r="25" spans="1:8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</sheetData>
  <sheetProtection/>
  <mergeCells count="61">
    <mergeCell ref="AI19:BA19"/>
    <mergeCell ref="BI19:BT19"/>
    <mergeCell ref="A18:CG18"/>
    <mergeCell ref="AI20:BA20"/>
    <mergeCell ref="A8:CG8"/>
    <mergeCell ref="BD2:BG2"/>
    <mergeCell ref="BH2:BI2"/>
    <mergeCell ref="BJ2:BL2"/>
    <mergeCell ref="A2:AD2"/>
    <mergeCell ref="AH4:AJ4"/>
    <mergeCell ref="AK4:AM4"/>
    <mergeCell ref="AN4:AP4"/>
    <mergeCell ref="AQ4:AS4"/>
    <mergeCell ref="AT4:AV4"/>
    <mergeCell ref="AU2:AW2"/>
    <mergeCell ref="BY2:CA2"/>
    <mergeCell ref="CB2:CD2"/>
    <mergeCell ref="CE2:CG2"/>
    <mergeCell ref="AH2:AK2"/>
    <mergeCell ref="AL2:AN2"/>
    <mergeCell ref="AO2:AQ2"/>
    <mergeCell ref="AR2:AT2"/>
    <mergeCell ref="AX2:AZ2"/>
    <mergeCell ref="BA2:BC2"/>
    <mergeCell ref="A10:F14"/>
    <mergeCell ref="G10:M14"/>
    <mergeCell ref="N10:T14"/>
    <mergeCell ref="U10:AA14"/>
    <mergeCell ref="AC10:AG14"/>
    <mergeCell ref="AH10:BD10"/>
    <mergeCell ref="AW14:AX14"/>
    <mergeCell ref="AY14:AZ14"/>
    <mergeCell ref="BA14:BB14"/>
    <mergeCell ref="BC14:BD14"/>
    <mergeCell ref="BE10:BN14"/>
    <mergeCell ref="BO10:CG14"/>
    <mergeCell ref="AH11:AM14"/>
    <mergeCell ref="AN11:AR14"/>
    <mergeCell ref="AS11:BD12"/>
    <mergeCell ref="AS13:AV13"/>
    <mergeCell ref="AW13:AZ13"/>
    <mergeCell ref="BA13:BD13"/>
    <mergeCell ref="AS14:AT14"/>
    <mergeCell ref="AW15:AX15"/>
    <mergeCell ref="AY15:AZ15"/>
    <mergeCell ref="BA15:BB15"/>
    <mergeCell ref="A15:F15"/>
    <mergeCell ref="G15:M15"/>
    <mergeCell ref="N15:T15"/>
    <mergeCell ref="U15:AA15"/>
    <mergeCell ref="AC15:AG15"/>
    <mergeCell ref="BE15:BN15"/>
    <mergeCell ref="BX7:CH7"/>
    <mergeCell ref="AH15:AM15"/>
    <mergeCell ref="BO15:CG15"/>
    <mergeCell ref="AN15:AR15"/>
    <mergeCell ref="BX5:CH5"/>
    <mergeCell ref="AS15:AT15"/>
    <mergeCell ref="BC15:BD15"/>
    <mergeCell ref="AU14:AV14"/>
    <mergeCell ref="AU15:AV1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FM41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8" width="0.85546875" style="0" customWidth="1"/>
    <col min="19" max="19" width="0.85546875" style="0" hidden="1" customWidth="1"/>
    <col min="20" max="20" width="6.28125" style="0" customWidth="1"/>
    <col min="21" max="31" width="0.85546875" style="0" customWidth="1"/>
    <col min="32" max="32" width="1.1484375" style="0" hidden="1" customWidth="1"/>
    <col min="33" max="36" width="0.85546875" style="0" customWidth="1"/>
    <col min="37" max="37" width="2.00390625" style="0" customWidth="1"/>
    <col min="38" max="38" width="0.9921875" style="0" customWidth="1"/>
    <col min="39" max="54" width="0.85546875" style="0" customWidth="1"/>
    <col min="55" max="55" width="0.71875" style="0" customWidth="1"/>
    <col min="56" max="56" width="0.85546875" style="0" hidden="1" customWidth="1"/>
    <col min="57" max="57" width="0.85546875" style="0" customWidth="1"/>
    <col min="58" max="58" width="1.7109375" style="0" customWidth="1"/>
    <col min="59" max="59" width="0.85546875" style="0" customWidth="1"/>
    <col min="60" max="60" width="0.9921875" style="0" customWidth="1"/>
    <col min="61" max="64" width="0.85546875" style="0" customWidth="1"/>
    <col min="65" max="65" width="0.5625" style="0" customWidth="1"/>
    <col min="66" max="68" width="0.85546875" style="0" hidden="1" customWidth="1"/>
    <col min="69" max="69" width="0.85546875" style="0" customWidth="1"/>
    <col min="70" max="70" width="1.7109375" style="0" customWidth="1"/>
    <col min="71" max="71" width="0.85546875" style="0" hidden="1" customWidth="1"/>
    <col min="72" max="96" width="0.85546875" style="0" customWidth="1"/>
    <col min="97" max="97" width="0.42578125" style="0" customWidth="1"/>
    <col min="98" max="98" width="2.28125" style="0" customWidth="1"/>
    <col min="99" max="112" width="0.85546875" style="0" customWidth="1"/>
    <col min="113" max="113" width="1.57421875" style="0" customWidth="1"/>
    <col min="114" max="170" width="0.85546875" style="0" customWidth="1"/>
  </cols>
  <sheetData>
    <row r="1" ht="3" customHeight="1"/>
    <row r="2" spans="1:122" ht="22.5" customHeight="1">
      <c r="A2" s="5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34"/>
      <c r="Z2" s="34"/>
      <c r="AA2" s="34"/>
      <c r="AB2" s="34"/>
      <c r="AC2" s="2"/>
      <c r="AD2" s="2"/>
      <c r="AE2" s="49"/>
      <c r="AF2" s="97" t="s">
        <v>91</v>
      </c>
      <c r="AG2" s="98"/>
      <c r="AH2" s="98"/>
      <c r="AI2" s="163"/>
      <c r="AJ2" s="164" t="s">
        <v>92</v>
      </c>
      <c r="AK2" s="165"/>
      <c r="AL2" s="165"/>
      <c r="AM2" s="97" t="s">
        <v>93</v>
      </c>
      <c r="AN2" s="166"/>
      <c r="AO2" s="166"/>
      <c r="AP2" s="97" t="s">
        <v>92</v>
      </c>
      <c r="AQ2" s="166"/>
      <c r="AR2" s="163"/>
      <c r="AS2" s="97" t="s">
        <v>93</v>
      </c>
      <c r="AT2" s="98"/>
      <c r="AU2" s="99"/>
      <c r="AV2" s="98" t="s">
        <v>94</v>
      </c>
      <c r="AW2" s="166"/>
      <c r="AX2" s="163"/>
      <c r="AY2" s="97" t="s">
        <v>92</v>
      </c>
      <c r="AZ2" s="166"/>
      <c r="BA2" s="163"/>
      <c r="BB2" s="97" t="s">
        <v>92</v>
      </c>
      <c r="BC2" s="98"/>
      <c r="BD2" s="98"/>
      <c r="BE2" s="99"/>
      <c r="BF2" s="98" t="s">
        <v>95</v>
      </c>
      <c r="BG2" s="163"/>
      <c r="BH2" s="97" t="s">
        <v>94</v>
      </c>
      <c r="BI2" s="158"/>
      <c r="BJ2" s="158"/>
      <c r="BK2" s="124"/>
      <c r="BL2" s="102"/>
      <c r="BM2" s="102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3"/>
      <c r="CS2" s="3"/>
      <c r="CT2" s="3"/>
      <c r="CU2" s="3"/>
      <c r="CV2" s="3"/>
      <c r="CW2" s="2"/>
      <c r="CX2" s="32" t="s">
        <v>3</v>
      </c>
      <c r="CY2" s="32"/>
      <c r="CZ2" s="32"/>
      <c r="DA2" s="32"/>
      <c r="DB2" s="97">
        <v>0</v>
      </c>
      <c r="DC2" s="98"/>
      <c r="DD2" s="99"/>
      <c r="DE2" s="97">
        <v>0</v>
      </c>
      <c r="DF2" s="98"/>
      <c r="DG2" s="99"/>
      <c r="DH2" s="97">
        <v>4</v>
      </c>
      <c r="DI2" s="99"/>
      <c r="DJ2" s="32"/>
      <c r="DK2" s="32"/>
      <c r="DL2" s="32"/>
      <c r="DM2" s="32"/>
      <c r="DN2" s="32"/>
      <c r="DO2" s="32"/>
      <c r="DP2" s="32"/>
      <c r="DQ2" s="32"/>
      <c r="DR2" s="32"/>
    </row>
    <row r="3" spans="59:62" ht="5.25" customHeight="1">
      <c r="BG3" s="7"/>
      <c r="BH3" s="7"/>
      <c r="BI3" s="7"/>
      <c r="BJ3" s="7"/>
    </row>
    <row r="4" spans="1:103" ht="15" customHeight="1">
      <c r="A4" s="5"/>
      <c r="B4" s="1" t="s">
        <v>1</v>
      </c>
      <c r="AF4" s="48" t="s">
        <v>91</v>
      </c>
      <c r="AG4" s="97" t="s">
        <v>91</v>
      </c>
      <c r="AH4" s="158"/>
      <c r="AI4" s="159"/>
      <c r="AJ4" s="100" t="s">
        <v>92</v>
      </c>
      <c r="AK4" s="100"/>
      <c r="AL4" s="100"/>
      <c r="AM4" s="100" t="s">
        <v>93</v>
      </c>
      <c r="AN4" s="100"/>
      <c r="AO4" s="100"/>
      <c r="AP4" s="100" t="s">
        <v>92</v>
      </c>
      <c r="AQ4" s="100"/>
      <c r="AR4" s="100"/>
      <c r="AS4" s="100" t="s">
        <v>92</v>
      </c>
      <c r="AT4" s="100"/>
      <c r="AU4" s="100"/>
      <c r="AV4" s="104"/>
      <c r="AW4" s="101"/>
      <c r="AX4" s="101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01"/>
      <c r="BR4" s="101"/>
      <c r="BS4" s="101"/>
      <c r="BT4" s="101"/>
      <c r="BU4" s="101"/>
      <c r="BV4" s="101"/>
      <c r="BW4" s="101"/>
      <c r="BX4" s="101"/>
      <c r="BY4" s="101"/>
      <c r="BZ4" s="2"/>
      <c r="CA4" s="2"/>
      <c r="CB4" s="2"/>
      <c r="CC4" s="2"/>
      <c r="CD4" s="2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</row>
    <row r="5" spans="1:100" ht="8.25" customHeight="1">
      <c r="A5" s="5"/>
      <c r="B5" s="1"/>
      <c r="AC5" s="2"/>
      <c r="AD5" s="2"/>
      <c r="AE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02:169" ht="12" customHeight="1">
      <c r="CX6" s="140" t="s">
        <v>9</v>
      </c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</row>
    <row r="7" spans="1:169" ht="12.75" customHeight="1">
      <c r="A7" s="109" t="s">
        <v>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</row>
    <row r="8" spans="1:169" ht="12.75" customHeight="1">
      <c r="A8" s="109" t="s">
        <v>19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</row>
    <row r="9" spans="80:169" ht="11.25" customHeight="1"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Y9" s="140" t="s">
        <v>26</v>
      </c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</row>
    <row r="10" spans="1:113" ht="29.25" customHeight="1">
      <c r="A10" s="176" t="s">
        <v>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  <c r="AF10" s="173" t="s">
        <v>41</v>
      </c>
      <c r="AG10" s="174"/>
      <c r="AH10" s="174"/>
      <c r="AI10" s="174"/>
      <c r="AJ10" s="174"/>
      <c r="AK10" s="175"/>
      <c r="AL10" s="176" t="s">
        <v>5</v>
      </c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25"/>
      <c r="BC10" s="22"/>
      <c r="BD10" s="25"/>
      <c r="BE10" s="176" t="s">
        <v>4</v>
      </c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8"/>
      <c r="CO10" s="173" t="s">
        <v>41</v>
      </c>
      <c r="CP10" s="174"/>
      <c r="CQ10" s="174"/>
      <c r="CR10" s="174"/>
      <c r="CS10" s="174"/>
      <c r="CT10" s="175"/>
      <c r="CU10" s="176" t="s">
        <v>5</v>
      </c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8"/>
    </row>
    <row r="11" spans="1:113" ht="12" customHeight="1">
      <c r="A11" s="167">
        <v>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176">
        <v>2</v>
      </c>
      <c r="AG11" s="177"/>
      <c r="AH11" s="177"/>
      <c r="AI11" s="177"/>
      <c r="AJ11" s="177"/>
      <c r="AK11" s="178"/>
      <c r="AL11" s="167">
        <v>3</v>
      </c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9"/>
      <c r="BB11" s="10"/>
      <c r="BC11" s="10"/>
      <c r="BD11" s="10"/>
      <c r="BE11" s="167">
        <v>1</v>
      </c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9"/>
      <c r="CO11" s="167">
        <v>2</v>
      </c>
      <c r="CP11" s="168"/>
      <c r="CQ11" s="168"/>
      <c r="CR11" s="168"/>
      <c r="CS11" s="168"/>
      <c r="CT11" s="169"/>
      <c r="CU11" s="167">
        <v>3</v>
      </c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9"/>
    </row>
    <row r="12" spans="1:113" ht="33" customHeight="1">
      <c r="A12" s="11"/>
      <c r="B12" s="192" t="s">
        <v>49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3"/>
      <c r="AF12" s="167">
        <v>1</v>
      </c>
      <c r="AG12" s="168"/>
      <c r="AH12" s="168"/>
      <c r="AI12" s="168"/>
      <c r="AJ12" s="168"/>
      <c r="AK12" s="169"/>
      <c r="AL12" s="170" t="str">
        <f>IF(""="","-",)</f>
        <v>-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2"/>
      <c r="BB12" s="26"/>
      <c r="BC12" s="26"/>
      <c r="BD12" s="26"/>
      <c r="BE12" s="11"/>
      <c r="BF12" s="225" t="s">
        <v>6</v>
      </c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67">
        <v>12</v>
      </c>
      <c r="CP12" s="168"/>
      <c r="CQ12" s="168"/>
      <c r="CR12" s="168"/>
      <c r="CS12" s="168"/>
      <c r="CT12" s="169"/>
      <c r="CU12" s="227" t="str">
        <f>IF(""="","-",)</f>
        <v>-</v>
      </c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9"/>
    </row>
    <row r="13" spans="1:113" ht="24" customHeight="1">
      <c r="A13" s="11"/>
      <c r="B13" s="269" t="s">
        <v>89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70"/>
      <c r="AF13" s="11"/>
      <c r="AG13" s="195">
        <v>1.1</v>
      </c>
      <c r="AH13" s="195"/>
      <c r="AI13" s="195"/>
      <c r="AJ13" s="195"/>
      <c r="AK13" s="196"/>
      <c r="AL13" s="203" t="str">
        <f>IF(""="","-",)</f>
        <v>-</v>
      </c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5"/>
      <c r="BB13" s="26"/>
      <c r="BC13" s="26"/>
      <c r="BD13" s="26"/>
      <c r="BE13" s="11"/>
      <c r="BF13" s="145" t="s">
        <v>17</v>
      </c>
      <c r="BG13" s="145"/>
      <c r="BH13" s="145"/>
      <c r="BI13" s="145"/>
      <c r="BJ13" s="146"/>
      <c r="BK13" s="254" t="s">
        <v>7</v>
      </c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3"/>
      <c r="CO13" s="188">
        <v>13</v>
      </c>
      <c r="CP13" s="189"/>
      <c r="CQ13" s="189"/>
      <c r="CR13" s="189"/>
      <c r="CS13" s="189"/>
      <c r="CT13" s="190"/>
      <c r="CU13" s="188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90"/>
    </row>
    <row r="14" spans="1:113" ht="25.5" customHeight="1">
      <c r="A14" s="96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3"/>
      <c r="AF14" s="11"/>
      <c r="AG14" s="201"/>
      <c r="AH14" s="201"/>
      <c r="AI14" s="201"/>
      <c r="AJ14" s="201"/>
      <c r="AK14" s="202"/>
      <c r="AL14" s="209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1"/>
      <c r="BB14" s="26"/>
      <c r="BC14" s="26"/>
      <c r="BD14" s="26"/>
      <c r="BE14" s="16"/>
      <c r="BF14" s="151"/>
      <c r="BG14" s="151"/>
      <c r="BH14" s="151"/>
      <c r="BI14" s="151"/>
      <c r="BJ14" s="152"/>
      <c r="BK14" s="254" t="s">
        <v>8</v>
      </c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90">
        <v>14</v>
      </c>
      <c r="CP14" s="191"/>
      <c r="CQ14" s="191"/>
      <c r="CR14" s="191"/>
      <c r="CS14" s="191"/>
      <c r="CT14" s="191"/>
      <c r="CU14" s="191" t="str">
        <f>IF(""="","-",)</f>
        <v>-</v>
      </c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</row>
    <row r="15" spans="1:113" ht="22.5" customHeight="1">
      <c r="A15" s="11"/>
      <c r="B15" s="223" t="s">
        <v>54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4"/>
      <c r="AF15" s="194">
        <v>2</v>
      </c>
      <c r="AG15" s="195"/>
      <c r="AH15" s="195"/>
      <c r="AI15" s="195"/>
      <c r="AJ15" s="195"/>
      <c r="AK15" s="196"/>
      <c r="AL15" s="203">
        <f>SUM(U16:U17)</f>
        <v>465821.11</v>
      </c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5"/>
      <c r="BB15" s="10"/>
      <c r="BC15" s="10"/>
      <c r="BD15" s="10"/>
      <c r="BE15" s="17"/>
      <c r="BF15" s="225" t="s">
        <v>84</v>
      </c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247">
        <v>14.1</v>
      </c>
      <c r="CP15" s="248"/>
      <c r="CQ15" s="248"/>
      <c r="CR15" s="248"/>
      <c r="CS15" s="248"/>
      <c r="CT15" s="249"/>
      <c r="CU15" s="247" t="str">
        <f>IF(""="","-",)</f>
        <v>-</v>
      </c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9"/>
    </row>
    <row r="16" spans="1:113" ht="19.5" customHeight="1">
      <c r="A16" s="12"/>
      <c r="B16" s="214" t="s">
        <v>34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  <c r="U16" s="184">
        <f>IF("357902.29"="","-",357902.29)</f>
        <v>357902.29</v>
      </c>
      <c r="V16" s="185"/>
      <c r="W16" s="185"/>
      <c r="X16" s="185"/>
      <c r="Y16" s="185"/>
      <c r="Z16" s="185"/>
      <c r="AA16" s="185"/>
      <c r="AB16" s="185"/>
      <c r="AC16" s="185"/>
      <c r="AD16" s="185"/>
      <c r="AE16" s="186"/>
      <c r="AF16" s="197"/>
      <c r="AG16" s="198"/>
      <c r="AH16" s="198"/>
      <c r="AI16" s="198"/>
      <c r="AJ16" s="198"/>
      <c r="AK16" s="199"/>
      <c r="AL16" s="206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8"/>
      <c r="BB16" s="10"/>
      <c r="BC16" s="10"/>
      <c r="BD16" s="10"/>
      <c r="BE16" s="20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9"/>
      <c r="CO16" s="250"/>
      <c r="CP16" s="160"/>
      <c r="CQ16" s="160"/>
      <c r="CR16" s="160"/>
      <c r="CS16" s="160"/>
      <c r="CT16" s="251"/>
      <c r="CU16" s="25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251"/>
    </row>
    <row r="17" spans="1:113" ht="23.25" customHeight="1">
      <c r="A17" s="12"/>
      <c r="B17" s="221" t="s">
        <v>39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184">
        <f>SUM(U18:U20)</f>
        <v>107918.82</v>
      </c>
      <c r="V17" s="185"/>
      <c r="W17" s="185"/>
      <c r="X17" s="185"/>
      <c r="Y17" s="185"/>
      <c r="Z17" s="185"/>
      <c r="AA17" s="185"/>
      <c r="AB17" s="185"/>
      <c r="AC17" s="185"/>
      <c r="AD17" s="185"/>
      <c r="AE17" s="186"/>
      <c r="AF17" s="197"/>
      <c r="AG17" s="198"/>
      <c r="AH17" s="198"/>
      <c r="AI17" s="198"/>
      <c r="AJ17" s="198"/>
      <c r="AK17" s="199"/>
      <c r="AL17" s="206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8"/>
      <c r="BB17" s="10"/>
      <c r="BC17" s="10"/>
      <c r="BD17" s="10"/>
      <c r="BE17" s="11"/>
      <c r="BF17" s="212" t="s">
        <v>20</v>
      </c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  <c r="CO17" s="194">
        <v>15</v>
      </c>
      <c r="CP17" s="195"/>
      <c r="CQ17" s="195"/>
      <c r="CR17" s="195"/>
      <c r="CS17" s="195"/>
      <c r="CT17" s="196"/>
      <c r="CU17" s="259">
        <f>SUM(CD18:CD19)</f>
        <v>0</v>
      </c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1"/>
    </row>
    <row r="18" spans="1:113" ht="12.75" customHeight="1">
      <c r="A18" s="12"/>
      <c r="B18" s="182" t="s">
        <v>12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3"/>
      <c r="U18" s="184">
        <f>IF("36921.16"="","-",36921.16)</f>
        <v>36921.16</v>
      </c>
      <c r="V18" s="185"/>
      <c r="W18" s="185"/>
      <c r="X18" s="185"/>
      <c r="Y18" s="185"/>
      <c r="Z18" s="185"/>
      <c r="AA18" s="185"/>
      <c r="AB18" s="185"/>
      <c r="AC18" s="185"/>
      <c r="AD18" s="185"/>
      <c r="AE18" s="186"/>
      <c r="AF18" s="197"/>
      <c r="AG18" s="198"/>
      <c r="AH18" s="198"/>
      <c r="AI18" s="198"/>
      <c r="AJ18" s="198"/>
      <c r="AK18" s="199"/>
      <c r="AL18" s="206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8"/>
      <c r="BB18" s="10"/>
      <c r="BC18" s="10"/>
      <c r="BD18" s="10"/>
      <c r="BE18" s="12"/>
      <c r="BF18" s="216" t="s">
        <v>34</v>
      </c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7"/>
      <c r="CD18" s="218">
        <f>IF("0"="-","-",0)</f>
        <v>0</v>
      </c>
      <c r="CE18" s="219"/>
      <c r="CF18" s="219"/>
      <c r="CG18" s="219"/>
      <c r="CH18" s="219"/>
      <c r="CI18" s="219"/>
      <c r="CJ18" s="219"/>
      <c r="CK18" s="219"/>
      <c r="CL18" s="219"/>
      <c r="CM18" s="219"/>
      <c r="CN18" s="220"/>
      <c r="CO18" s="197"/>
      <c r="CP18" s="198"/>
      <c r="CQ18" s="198"/>
      <c r="CR18" s="198"/>
      <c r="CS18" s="198"/>
      <c r="CT18" s="199"/>
      <c r="CU18" s="262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4"/>
    </row>
    <row r="19" spans="1:113" ht="22.5" customHeight="1">
      <c r="A19" s="12"/>
      <c r="B19" s="182" t="s">
        <v>13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3"/>
      <c r="U19" s="184">
        <f>IF("35703.62"="","-",35703.62)</f>
        <v>35703.62</v>
      </c>
      <c r="V19" s="185"/>
      <c r="W19" s="185"/>
      <c r="X19" s="185"/>
      <c r="Y19" s="185"/>
      <c r="Z19" s="185"/>
      <c r="AA19" s="185"/>
      <c r="AB19" s="185"/>
      <c r="AC19" s="185"/>
      <c r="AD19" s="185"/>
      <c r="AE19" s="186"/>
      <c r="AF19" s="197"/>
      <c r="AG19" s="198"/>
      <c r="AH19" s="198"/>
      <c r="AI19" s="198"/>
      <c r="AJ19" s="198"/>
      <c r="AK19" s="199"/>
      <c r="AL19" s="206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8"/>
      <c r="BB19" s="10"/>
      <c r="BC19" s="10"/>
      <c r="BD19" s="10"/>
      <c r="BE19" s="12"/>
      <c r="BF19" s="221" t="s">
        <v>36</v>
      </c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2"/>
      <c r="CD19" s="179">
        <f>SUM(CD20:CD22)</f>
        <v>0</v>
      </c>
      <c r="CE19" s="180"/>
      <c r="CF19" s="180"/>
      <c r="CG19" s="180"/>
      <c r="CH19" s="180"/>
      <c r="CI19" s="180"/>
      <c r="CJ19" s="180"/>
      <c r="CK19" s="180"/>
      <c r="CL19" s="180"/>
      <c r="CM19" s="180"/>
      <c r="CN19" s="181"/>
      <c r="CO19" s="197"/>
      <c r="CP19" s="198"/>
      <c r="CQ19" s="198"/>
      <c r="CR19" s="198"/>
      <c r="CS19" s="198"/>
      <c r="CT19" s="199"/>
      <c r="CU19" s="262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4"/>
    </row>
    <row r="20" spans="1:113" ht="12.75" customHeight="1">
      <c r="A20" s="12"/>
      <c r="B20" s="182" t="s">
        <v>14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  <c r="U20" s="184">
        <f>IF("35294.04"="","-",35294.04)</f>
        <v>35294.04</v>
      </c>
      <c r="V20" s="185"/>
      <c r="W20" s="185"/>
      <c r="X20" s="185"/>
      <c r="Y20" s="185"/>
      <c r="Z20" s="185"/>
      <c r="AA20" s="185"/>
      <c r="AB20" s="185"/>
      <c r="AC20" s="185"/>
      <c r="AD20" s="185"/>
      <c r="AE20" s="186"/>
      <c r="AF20" s="200"/>
      <c r="AG20" s="201"/>
      <c r="AH20" s="201"/>
      <c r="AI20" s="201"/>
      <c r="AJ20" s="201"/>
      <c r="AK20" s="202"/>
      <c r="AL20" s="209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1"/>
      <c r="BB20" s="10"/>
      <c r="BC20" s="10"/>
      <c r="BD20" s="10"/>
      <c r="BE20" s="12"/>
      <c r="BF20" s="182" t="s">
        <v>12</v>
      </c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3"/>
      <c r="CD20" s="218">
        <f>IF(""="-","-",)</f>
        <v>0</v>
      </c>
      <c r="CE20" s="219"/>
      <c r="CF20" s="219"/>
      <c r="CG20" s="219"/>
      <c r="CH20" s="219"/>
      <c r="CI20" s="219"/>
      <c r="CJ20" s="219"/>
      <c r="CK20" s="219"/>
      <c r="CL20" s="219"/>
      <c r="CM20" s="219"/>
      <c r="CN20" s="220"/>
      <c r="CO20" s="197"/>
      <c r="CP20" s="198"/>
      <c r="CQ20" s="198"/>
      <c r="CR20" s="198"/>
      <c r="CS20" s="198"/>
      <c r="CT20" s="199"/>
      <c r="CU20" s="262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4"/>
    </row>
    <row r="21" spans="1:113" ht="20.25" customHeight="1">
      <c r="A21" s="27"/>
      <c r="B21" s="192" t="s">
        <v>21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67">
        <v>3</v>
      </c>
      <c r="AG21" s="168"/>
      <c r="AH21" s="168"/>
      <c r="AI21" s="168"/>
      <c r="AJ21" s="168"/>
      <c r="AK21" s="169"/>
      <c r="AL21" s="170">
        <f>IF("87.79"="","-",87.79)</f>
        <v>87.79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10"/>
      <c r="BC21" s="10"/>
      <c r="BD21" s="10"/>
      <c r="BE21" s="12"/>
      <c r="BF21" s="182" t="s">
        <v>13</v>
      </c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3"/>
      <c r="CD21" s="218">
        <f>IF(""="-","-",)</f>
        <v>0</v>
      </c>
      <c r="CE21" s="219"/>
      <c r="CF21" s="219"/>
      <c r="CG21" s="219"/>
      <c r="CH21" s="219"/>
      <c r="CI21" s="219"/>
      <c r="CJ21" s="219"/>
      <c r="CK21" s="219"/>
      <c r="CL21" s="219"/>
      <c r="CM21" s="219"/>
      <c r="CN21" s="220"/>
      <c r="CO21" s="197"/>
      <c r="CP21" s="198"/>
      <c r="CQ21" s="198"/>
      <c r="CR21" s="198"/>
      <c r="CS21" s="198"/>
      <c r="CT21" s="199"/>
      <c r="CU21" s="262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4"/>
    </row>
    <row r="22" spans="1:113" ht="33" customHeight="1">
      <c r="A22" s="15"/>
      <c r="B22" s="192" t="s">
        <v>27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3"/>
      <c r="AF22" s="167">
        <v>4</v>
      </c>
      <c r="AG22" s="168"/>
      <c r="AH22" s="168"/>
      <c r="AI22" s="168"/>
      <c r="AJ22" s="168"/>
      <c r="AK22" s="169"/>
      <c r="AL22" s="170" t="str">
        <f>IF(""="","-",)</f>
        <v>-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2"/>
      <c r="BB22" s="10"/>
      <c r="BC22" s="10"/>
      <c r="BD22" s="10"/>
      <c r="BE22" s="12"/>
      <c r="BF22" s="182" t="s">
        <v>14</v>
      </c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3"/>
      <c r="CD22" s="218">
        <f>IF(""="-","-",)</f>
        <v>0</v>
      </c>
      <c r="CE22" s="219"/>
      <c r="CF22" s="219"/>
      <c r="CG22" s="219"/>
      <c r="CH22" s="219"/>
      <c r="CI22" s="219"/>
      <c r="CJ22" s="219"/>
      <c r="CK22" s="219"/>
      <c r="CL22" s="219"/>
      <c r="CM22" s="219"/>
      <c r="CN22" s="220"/>
      <c r="CO22" s="200"/>
      <c r="CP22" s="201"/>
      <c r="CQ22" s="201"/>
      <c r="CR22" s="201"/>
      <c r="CS22" s="201"/>
      <c r="CT22" s="202"/>
      <c r="CU22" s="265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7"/>
    </row>
    <row r="23" spans="1:113" ht="17.25" customHeight="1">
      <c r="A23" s="13"/>
      <c r="B23" s="225" t="s">
        <v>30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6"/>
      <c r="AF23" s="194">
        <v>5</v>
      </c>
      <c r="AG23" s="195"/>
      <c r="AH23" s="195"/>
      <c r="AI23" s="195"/>
      <c r="AJ23" s="195"/>
      <c r="AK23" s="196"/>
      <c r="AL23" s="203" t="str">
        <f>IF(""="","-",)</f>
        <v>-</v>
      </c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  <c r="BB23" s="10"/>
      <c r="BC23" s="10"/>
      <c r="BD23" s="10"/>
      <c r="BE23" s="14"/>
      <c r="BF23" s="223" t="s">
        <v>37</v>
      </c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4"/>
      <c r="CO23" s="194">
        <v>16</v>
      </c>
      <c r="CP23" s="195"/>
      <c r="CQ23" s="195"/>
      <c r="CR23" s="195"/>
      <c r="CS23" s="195"/>
      <c r="CT23" s="196"/>
      <c r="CU23" s="259">
        <f>SUM(CD24,CD25)</f>
        <v>465908.9</v>
      </c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1"/>
    </row>
    <row r="24" spans="1:113" ht="12.75" customHeight="1">
      <c r="A24" s="15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9"/>
      <c r="AF24" s="200"/>
      <c r="AG24" s="201"/>
      <c r="AH24" s="201"/>
      <c r="AI24" s="201"/>
      <c r="AJ24" s="201"/>
      <c r="AK24" s="202"/>
      <c r="AL24" s="209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1"/>
      <c r="BB24" s="10"/>
      <c r="BC24" s="10"/>
      <c r="BD24" s="10"/>
      <c r="BE24" s="14"/>
      <c r="BF24" s="214" t="s">
        <v>34</v>
      </c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5"/>
      <c r="CD24" s="184">
        <f>IF("322617.37"="-","-",322617.37)</f>
        <v>322617.37</v>
      </c>
      <c r="CE24" s="185"/>
      <c r="CF24" s="185"/>
      <c r="CG24" s="185"/>
      <c r="CH24" s="185"/>
      <c r="CI24" s="185"/>
      <c r="CJ24" s="185"/>
      <c r="CK24" s="185"/>
      <c r="CL24" s="185"/>
      <c r="CM24" s="185"/>
      <c r="CN24" s="186"/>
      <c r="CO24" s="197"/>
      <c r="CP24" s="198"/>
      <c r="CQ24" s="198"/>
      <c r="CR24" s="198"/>
      <c r="CS24" s="198"/>
      <c r="CT24" s="199"/>
      <c r="CU24" s="262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4"/>
    </row>
    <row r="25" spans="1:113" ht="42.75" customHeight="1">
      <c r="A25" s="14"/>
      <c r="B25" s="225" t="s">
        <v>22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6"/>
      <c r="AF25" s="194">
        <v>6</v>
      </c>
      <c r="AG25" s="195"/>
      <c r="AH25" s="195"/>
      <c r="AI25" s="195"/>
      <c r="AJ25" s="195"/>
      <c r="AK25" s="196"/>
      <c r="AL25" s="203" t="str">
        <f>IF(""="","-",)</f>
        <v>-</v>
      </c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5"/>
      <c r="BB25" s="10"/>
      <c r="BC25" s="10"/>
      <c r="BD25" s="10"/>
      <c r="BE25" s="12"/>
      <c r="BF25" s="192" t="s">
        <v>52</v>
      </c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3"/>
      <c r="CD25" s="244">
        <f>SUM(CD26:CD28)</f>
        <v>143291.53</v>
      </c>
      <c r="CE25" s="245"/>
      <c r="CF25" s="245"/>
      <c r="CG25" s="245"/>
      <c r="CH25" s="245"/>
      <c r="CI25" s="245"/>
      <c r="CJ25" s="245"/>
      <c r="CK25" s="245"/>
      <c r="CL25" s="245"/>
      <c r="CM25" s="245"/>
      <c r="CN25" s="246"/>
      <c r="CO25" s="197"/>
      <c r="CP25" s="198"/>
      <c r="CQ25" s="198"/>
      <c r="CR25" s="198"/>
      <c r="CS25" s="198"/>
      <c r="CT25" s="199"/>
      <c r="CU25" s="262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4"/>
    </row>
    <row r="26" spans="1:113" ht="19.5" customHeight="1">
      <c r="A26" s="13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7"/>
      <c r="AF26" s="197"/>
      <c r="AG26" s="198"/>
      <c r="AH26" s="198"/>
      <c r="AI26" s="198"/>
      <c r="AJ26" s="198"/>
      <c r="AK26" s="199"/>
      <c r="AL26" s="206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8"/>
      <c r="BB26" s="10"/>
      <c r="BC26" s="10"/>
      <c r="BD26" s="10"/>
      <c r="BE26" s="240" t="s">
        <v>12</v>
      </c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2"/>
      <c r="BQ26" s="240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2"/>
      <c r="CD26" s="184">
        <f>IF("35372.71"="-","-",35372.71)</f>
        <v>35372.71</v>
      </c>
      <c r="CE26" s="185"/>
      <c r="CF26" s="185"/>
      <c r="CG26" s="185"/>
      <c r="CH26" s="185"/>
      <c r="CI26" s="185"/>
      <c r="CJ26" s="185"/>
      <c r="CK26" s="185"/>
      <c r="CL26" s="185"/>
      <c r="CM26" s="185"/>
      <c r="CN26" s="186"/>
      <c r="CO26" s="197"/>
      <c r="CP26" s="198"/>
      <c r="CQ26" s="198"/>
      <c r="CR26" s="198"/>
      <c r="CS26" s="198"/>
      <c r="CT26" s="199"/>
      <c r="CU26" s="262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4"/>
    </row>
    <row r="27" spans="1:113" ht="21.75" customHeight="1">
      <c r="A27" s="15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9"/>
      <c r="AF27" s="200"/>
      <c r="AG27" s="201"/>
      <c r="AH27" s="201"/>
      <c r="AI27" s="201"/>
      <c r="AJ27" s="201"/>
      <c r="AK27" s="202"/>
      <c r="AL27" s="209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1"/>
      <c r="BB27" s="10"/>
      <c r="BC27" s="10"/>
      <c r="BD27" s="10"/>
      <c r="BE27" s="240" t="s">
        <v>13</v>
      </c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2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184">
        <f>IF("36921.16"="-","-",36921.16)</f>
        <v>36921.16</v>
      </c>
      <c r="CE27" s="185"/>
      <c r="CF27" s="185"/>
      <c r="CG27" s="185"/>
      <c r="CH27" s="185"/>
      <c r="CI27" s="185"/>
      <c r="CJ27" s="185"/>
      <c r="CK27" s="185"/>
      <c r="CL27" s="185"/>
      <c r="CM27" s="185"/>
      <c r="CN27" s="186"/>
      <c r="CO27" s="197"/>
      <c r="CP27" s="198"/>
      <c r="CQ27" s="198"/>
      <c r="CR27" s="198"/>
      <c r="CS27" s="198"/>
      <c r="CT27" s="199"/>
      <c r="CU27" s="262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4"/>
    </row>
    <row r="28" spans="1:113" ht="21" customHeight="1">
      <c r="A28" s="43"/>
      <c r="B28" s="230" t="s">
        <v>87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2"/>
      <c r="AF28" s="16"/>
      <c r="AG28" s="167">
        <v>7</v>
      </c>
      <c r="AH28" s="168"/>
      <c r="AI28" s="168"/>
      <c r="AJ28" s="168"/>
      <c r="AK28" s="169"/>
      <c r="AL28" s="233" t="str">
        <f>IF(""="","-",)</f>
        <v>-</v>
      </c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5"/>
      <c r="BB28" s="10"/>
      <c r="BC28" s="10"/>
      <c r="BD28" s="10"/>
      <c r="BE28" s="240" t="s">
        <v>14</v>
      </c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2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184">
        <f>IF("70997.66"="-","-",70997.66)</f>
        <v>70997.66</v>
      </c>
      <c r="CE28" s="185"/>
      <c r="CF28" s="185"/>
      <c r="CG28" s="185"/>
      <c r="CH28" s="185"/>
      <c r="CI28" s="185"/>
      <c r="CJ28" s="185"/>
      <c r="CK28" s="185"/>
      <c r="CL28" s="185"/>
      <c r="CM28" s="185"/>
      <c r="CN28" s="186"/>
      <c r="CO28" s="200"/>
      <c r="CP28" s="201"/>
      <c r="CQ28" s="201"/>
      <c r="CR28" s="201"/>
      <c r="CS28" s="201"/>
      <c r="CT28" s="202"/>
      <c r="CU28" s="265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7"/>
    </row>
    <row r="29" spans="1:113" ht="24" customHeight="1">
      <c r="A29" s="12"/>
      <c r="B29" s="192" t="s">
        <v>85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3"/>
      <c r="AF29" s="167">
        <v>8</v>
      </c>
      <c r="AG29" s="168"/>
      <c r="AH29" s="168"/>
      <c r="AI29" s="168"/>
      <c r="AJ29" s="168"/>
      <c r="AK29" s="169"/>
      <c r="AL29" s="170">
        <f>SUM(AL12:AL28)</f>
        <v>465908.89999999997</v>
      </c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0"/>
      <c r="BC29" s="10"/>
      <c r="BD29" s="10"/>
      <c r="BE29" s="12"/>
      <c r="BF29" s="221" t="s">
        <v>35</v>
      </c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2"/>
      <c r="CO29" s="167">
        <v>17</v>
      </c>
      <c r="CP29" s="168"/>
      <c r="CQ29" s="168"/>
      <c r="CR29" s="168"/>
      <c r="CS29" s="168"/>
      <c r="CT29" s="169"/>
      <c r="CU29" s="218" t="str">
        <f>IF(""="","-",)</f>
        <v>-</v>
      </c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20"/>
    </row>
    <row r="30" spans="1:113" ht="36" customHeight="1">
      <c r="A30" s="12"/>
      <c r="B30" s="192" t="s">
        <v>23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3"/>
      <c r="AF30" s="167">
        <v>9</v>
      </c>
      <c r="AG30" s="168"/>
      <c r="AH30" s="168"/>
      <c r="AI30" s="168"/>
      <c r="AJ30" s="168"/>
      <c r="AK30" s="169"/>
      <c r="AL30" s="170" t="str">
        <f>IF(""="","-",)</f>
        <v>-</v>
      </c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2"/>
      <c r="BB30" s="10"/>
      <c r="BC30" s="10"/>
      <c r="BD30" s="10"/>
      <c r="BE30" s="12"/>
      <c r="BF30" s="221" t="s">
        <v>86</v>
      </c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2"/>
      <c r="CO30" s="167">
        <v>18</v>
      </c>
      <c r="CP30" s="168"/>
      <c r="CQ30" s="168"/>
      <c r="CR30" s="168"/>
      <c r="CS30" s="168"/>
      <c r="CT30" s="169"/>
      <c r="CU30" s="227">
        <f>SUM(CU12,CU15,CU17,CU23,CU29)</f>
        <v>465908.9</v>
      </c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9"/>
    </row>
    <row r="31" spans="1:113" ht="36.75" customHeight="1">
      <c r="A31" s="93"/>
      <c r="B31" s="255" t="s">
        <v>17</v>
      </c>
      <c r="C31" s="255"/>
      <c r="D31" s="255"/>
      <c r="E31" s="255"/>
      <c r="F31" s="255"/>
      <c r="G31" s="256"/>
      <c r="H31" s="214" t="s">
        <v>7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5"/>
      <c r="AF31" s="167">
        <v>10</v>
      </c>
      <c r="AG31" s="168"/>
      <c r="AH31" s="168"/>
      <c r="AI31" s="168"/>
      <c r="AJ31" s="168"/>
      <c r="AK31" s="169"/>
      <c r="AL31" s="170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0"/>
      <c r="BC31" s="10"/>
      <c r="BD31" s="10"/>
      <c r="BE31" s="12"/>
      <c r="BF31" s="192" t="s">
        <v>50</v>
      </c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3"/>
      <c r="CO31" s="167">
        <v>19</v>
      </c>
      <c r="CP31" s="168"/>
      <c r="CQ31" s="168"/>
      <c r="CR31" s="168"/>
      <c r="CS31" s="168"/>
      <c r="CT31" s="169"/>
      <c r="CU31" s="227">
        <f>IF("0"="","-",0)</f>
        <v>0</v>
      </c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9"/>
    </row>
    <row r="32" spans="1:113" ht="17.25" customHeight="1">
      <c r="A32" s="94"/>
      <c r="B32" s="257"/>
      <c r="C32" s="257"/>
      <c r="D32" s="257"/>
      <c r="E32" s="257"/>
      <c r="F32" s="257"/>
      <c r="G32" s="258"/>
      <c r="H32" s="254" t="s">
        <v>8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3"/>
      <c r="AF32" s="167">
        <v>11</v>
      </c>
      <c r="AG32" s="168"/>
      <c r="AH32" s="168"/>
      <c r="AI32" s="168"/>
      <c r="AJ32" s="168"/>
      <c r="AK32" s="169"/>
      <c r="AL32" s="170" t="str">
        <f>IF(""="","-",)</f>
        <v>-</v>
      </c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2"/>
      <c r="BB32" s="10"/>
      <c r="BC32" s="10"/>
      <c r="BD32" s="10"/>
      <c r="BE32" s="9"/>
      <c r="BF32" s="192" t="s">
        <v>88</v>
      </c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167">
        <v>20</v>
      </c>
      <c r="CP32" s="168"/>
      <c r="CQ32" s="168"/>
      <c r="CR32" s="168"/>
      <c r="CS32" s="168"/>
      <c r="CT32" s="169"/>
      <c r="CU32" s="227" t="str">
        <f>IF(""="","-",)</f>
        <v>-</v>
      </c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9"/>
    </row>
    <row r="33" spans="1:113" ht="22.5" customHeight="1">
      <c r="A33" s="44"/>
      <c r="B33" s="3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9"/>
      <c r="AG33" s="39"/>
      <c r="AH33" s="39"/>
      <c r="AI33" s="39"/>
      <c r="AJ33" s="39"/>
      <c r="AK33" s="39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10"/>
      <c r="BC33" s="10"/>
      <c r="BD33" s="10"/>
      <c r="BE33" s="39"/>
      <c r="BF33" s="38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39"/>
      <c r="CP33" s="39"/>
      <c r="CQ33" s="39"/>
      <c r="CR33" s="39"/>
      <c r="CS33" s="39"/>
      <c r="CT33" s="39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</row>
    <row r="34" spans="1:113" ht="8.25" customHeight="1">
      <c r="A34" s="44"/>
      <c r="B34" s="3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46"/>
      <c r="CJ34" s="46"/>
      <c r="CK34" s="46"/>
      <c r="CL34" s="46"/>
      <c r="CM34" s="46"/>
      <c r="CN34" s="46"/>
      <c r="CO34" s="39"/>
      <c r="CP34" s="39"/>
      <c r="CQ34" s="39"/>
      <c r="CR34" s="39"/>
      <c r="CS34" s="39"/>
      <c r="CT34" s="39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</row>
    <row r="35" spans="1:113" ht="12.75" customHeight="1">
      <c r="A35" s="44"/>
      <c r="B35" s="3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9"/>
      <c r="AG35" s="39"/>
      <c r="AH35" s="39"/>
      <c r="AI35" s="39"/>
      <c r="AJ35" s="39"/>
      <c r="AK35" s="39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10"/>
      <c r="BC35" s="10"/>
      <c r="BD35" s="10"/>
      <c r="BE35" s="39"/>
      <c r="BF35" s="38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39"/>
      <c r="CP35" s="39"/>
      <c r="CQ35" s="39"/>
      <c r="CR35" s="39"/>
      <c r="CS35" s="39"/>
      <c r="CT35" s="39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</row>
    <row r="36" spans="1:113" ht="12.75" customHeight="1">
      <c r="A36" s="44"/>
      <c r="B36" s="3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9"/>
      <c r="AG36" s="39"/>
      <c r="AH36" s="39"/>
      <c r="AI36" s="39"/>
      <c r="AJ36" s="39"/>
      <c r="AK36" s="39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10"/>
      <c r="BC36" s="10"/>
      <c r="BD36" s="10"/>
      <c r="BE36" s="39"/>
      <c r="BF36" s="38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39"/>
      <c r="CP36" s="39"/>
      <c r="CQ36" s="39"/>
      <c r="CR36" s="39"/>
      <c r="CS36" s="39"/>
      <c r="CT36" s="39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</row>
    <row r="37" spans="1:113" ht="12.75" customHeight="1">
      <c r="A37" s="44"/>
      <c r="B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39"/>
      <c r="AG37" s="39"/>
      <c r="AH37" s="39"/>
      <c r="AI37" s="39"/>
      <c r="AJ37" s="39"/>
      <c r="AK37" s="39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10"/>
      <c r="BC37" s="10"/>
      <c r="BD37" s="10"/>
      <c r="BE37" s="39"/>
      <c r="BF37" s="38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39"/>
      <c r="CP37" s="39"/>
      <c r="CQ37" s="39"/>
      <c r="CR37" s="39"/>
      <c r="CS37" s="39"/>
      <c r="CT37" s="39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</row>
    <row r="38" spans="1:113" ht="12.75" customHeight="1">
      <c r="A38" s="44"/>
      <c r="B38" s="3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39"/>
      <c r="AG38" s="39"/>
      <c r="AH38" s="39"/>
      <c r="AI38" s="39"/>
      <c r="AJ38" s="39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10"/>
      <c r="BC38" s="10"/>
      <c r="BD38" s="10"/>
      <c r="BE38" s="39"/>
      <c r="BF38" s="38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39"/>
      <c r="CP38" s="39"/>
      <c r="CQ38" s="39"/>
      <c r="CR38" s="39"/>
      <c r="CS38" s="39"/>
      <c r="CT38" s="39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</row>
    <row r="39" spans="1:113" ht="11.25" customHeight="1">
      <c r="A39" s="268" t="s">
        <v>33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41"/>
      <c r="DE39" s="41"/>
      <c r="DF39" s="41"/>
      <c r="DG39" s="41"/>
      <c r="DH39" s="41"/>
      <c r="DI39" s="41"/>
    </row>
    <row r="40" spans="2:85" ht="12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37"/>
      <c r="AS40" s="41"/>
      <c r="AT40" s="41"/>
      <c r="AU40" s="41"/>
      <c r="AV40" s="41"/>
      <c r="AW40" s="41"/>
      <c r="AX40" s="41"/>
      <c r="AY40" s="41"/>
      <c r="AZ40" s="41"/>
      <c r="BA40" s="41"/>
      <c r="BR40" s="119" t="s">
        <v>31</v>
      </c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</row>
    <row r="41" spans="25:85" ht="12.75" customHeight="1">
      <c r="Y41" s="121" t="s">
        <v>2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BR41" s="121" t="s">
        <v>29</v>
      </c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63">
    <mergeCell ref="CU15:DI16"/>
    <mergeCell ref="B13:AE14"/>
    <mergeCell ref="AG13:AK14"/>
    <mergeCell ref="AL13:BA14"/>
    <mergeCell ref="BF13:BJ14"/>
    <mergeCell ref="BK13:CN13"/>
    <mergeCell ref="BK14:CN14"/>
    <mergeCell ref="CO13:CT13"/>
    <mergeCell ref="CO14:CT14"/>
    <mergeCell ref="B15:AE15"/>
    <mergeCell ref="CU31:DI31"/>
    <mergeCell ref="CU29:DI29"/>
    <mergeCell ref="CU23:DI28"/>
    <mergeCell ref="CU17:DI22"/>
    <mergeCell ref="A39:DC39"/>
    <mergeCell ref="BF15:CN16"/>
    <mergeCell ref="B30:AE30"/>
    <mergeCell ref="AF30:AK30"/>
    <mergeCell ref="AL30:BA30"/>
    <mergeCell ref="CO32:CT32"/>
    <mergeCell ref="CO29:CT29"/>
    <mergeCell ref="CO15:CT16"/>
    <mergeCell ref="CU32:DI32"/>
    <mergeCell ref="B29:AE29"/>
    <mergeCell ref="AF29:AK29"/>
    <mergeCell ref="BF32:CN32"/>
    <mergeCell ref="H31:AE31"/>
    <mergeCell ref="H32:AE32"/>
    <mergeCell ref="B31:G32"/>
    <mergeCell ref="CO30:CT30"/>
    <mergeCell ref="CU30:DI30"/>
    <mergeCell ref="CO31:CT31"/>
    <mergeCell ref="BF30:CN30"/>
    <mergeCell ref="BE28:BP28"/>
    <mergeCell ref="BQ28:CC28"/>
    <mergeCell ref="CD28:CN28"/>
    <mergeCell ref="BF29:CN29"/>
    <mergeCell ref="CO23:CT28"/>
    <mergeCell ref="BF25:CC25"/>
    <mergeCell ref="CD25:CN25"/>
    <mergeCell ref="AL29:BA29"/>
    <mergeCell ref="BF31:CN31"/>
    <mergeCell ref="BR40:CG40"/>
    <mergeCell ref="Y41:AQ41"/>
    <mergeCell ref="BR41:CG41"/>
    <mergeCell ref="AF31:AK31"/>
    <mergeCell ref="AL31:BA31"/>
    <mergeCell ref="AF32:AK32"/>
    <mergeCell ref="AL32:BA32"/>
    <mergeCell ref="B22:AE22"/>
    <mergeCell ref="AF22:AK22"/>
    <mergeCell ref="AL22:BA22"/>
    <mergeCell ref="BF24:CC24"/>
    <mergeCell ref="CD24:CN24"/>
    <mergeCell ref="B23:AE24"/>
    <mergeCell ref="AF23:AK24"/>
    <mergeCell ref="AL23:BA24"/>
    <mergeCell ref="B25:AE27"/>
    <mergeCell ref="AF25:AK27"/>
    <mergeCell ref="AL25:BA27"/>
    <mergeCell ref="BE27:BP27"/>
    <mergeCell ref="BQ27:CC27"/>
    <mergeCell ref="CD27:CN27"/>
    <mergeCell ref="BE26:BP26"/>
    <mergeCell ref="BQ26:CC26"/>
    <mergeCell ref="CD26:CN26"/>
    <mergeCell ref="B28:AE28"/>
    <mergeCell ref="AG28:AK28"/>
    <mergeCell ref="AL28:BA28"/>
    <mergeCell ref="U19:AE19"/>
    <mergeCell ref="BF21:CC21"/>
    <mergeCell ref="CD21:CN21"/>
    <mergeCell ref="B20:T20"/>
    <mergeCell ref="U20:AE20"/>
    <mergeCell ref="B21:AE21"/>
    <mergeCell ref="AF21:AK21"/>
    <mergeCell ref="AL21:BA21"/>
    <mergeCell ref="BF23:CN23"/>
    <mergeCell ref="BF12:CN12"/>
    <mergeCell ref="CO12:CT12"/>
    <mergeCell ref="CU12:DI12"/>
    <mergeCell ref="BF22:CC22"/>
    <mergeCell ref="CD22:CN22"/>
    <mergeCell ref="BF20:CC20"/>
    <mergeCell ref="CD20:CN20"/>
    <mergeCell ref="BF19:CC19"/>
    <mergeCell ref="AF15:AK20"/>
    <mergeCell ref="AL15:BA20"/>
    <mergeCell ref="BF17:CN17"/>
    <mergeCell ref="CO17:CT22"/>
    <mergeCell ref="B16:T16"/>
    <mergeCell ref="U16:AE16"/>
    <mergeCell ref="BF18:CC18"/>
    <mergeCell ref="CD18:CN18"/>
    <mergeCell ref="B17:T17"/>
    <mergeCell ref="U17:AE17"/>
    <mergeCell ref="CD19:CN19"/>
    <mergeCell ref="B18:T18"/>
    <mergeCell ref="U18:AE18"/>
    <mergeCell ref="B19:T19"/>
    <mergeCell ref="CB9:CV9"/>
    <mergeCell ref="CY9:DI9"/>
    <mergeCell ref="CO11:CT11"/>
    <mergeCell ref="CU13:DI13"/>
    <mergeCell ref="CU14:DI14"/>
    <mergeCell ref="B12:AE12"/>
    <mergeCell ref="A7:DI7"/>
    <mergeCell ref="A8:DI8"/>
    <mergeCell ref="A10:AE10"/>
    <mergeCell ref="CU11:DI11"/>
    <mergeCell ref="CO10:CT10"/>
    <mergeCell ref="CU10:DI10"/>
    <mergeCell ref="CF2:CH2"/>
    <mergeCell ref="CI2:CK2"/>
    <mergeCell ref="CL2:CN2"/>
    <mergeCell ref="CO2:CQ2"/>
    <mergeCell ref="DB2:DD2"/>
    <mergeCell ref="DE2:DG2"/>
    <mergeCell ref="AF12:AK12"/>
    <mergeCell ref="AL12:BA12"/>
    <mergeCell ref="AF10:AK10"/>
    <mergeCell ref="AL10:BA10"/>
    <mergeCell ref="BE10:CN10"/>
    <mergeCell ref="A11:AE11"/>
    <mergeCell ref="AF11:AK11"/>
    <mergeCell ref="AL11:BA11"/>
    <mergeCell ref="BE11:CN11"/>
    <mergeCell ref="DH2:DI2"/>
    <mergeCell ref="AG4:AI4"/>
    <mergeCell ref="AJ4:AL4"/>
    <mergeCell ref="AM4:AO4"/>
    <mergeCell ref="AP4:AR4"/>
    <mergeCell ref="AS4:AU4"/>
    <mergeCell ref="AV4:AX4"/>
    <mergeCell ref="BQ4:BS4"/>
    <mergeCell ref="BT4:BV4"/>
    <mergeCell ref="BW4:BY4"/>
    <mergeCell ref="BT2:BV2"/>
    <mergeCell ref="CW4:CY4"/>
    <mergeCell ref="CE4:CG4"/>
    <mergeCell ref="CH4:CJ4"/>
    <mergeCell ref="CK4:CM4"/>
    <mergeCell ref="CN4:CP4"/>
    <mergeCell ref="CQ4:CS4"/>
    <mergeCell ref="CT4:CV4"/>
    <mergeCell ref="BW2:BY2"/>
    <mergeCell ref="BZ2:CB2"/>
    <mergeCell ref="BH2:BJ2"/>
    <mergeCell ref="BK2:BM2"/>
    <mergeCell ref="BN2:BP2"/>
    <mergeCell ref="AY2:BA2"/>
    <mergeCell ref="BB2:BE2"/>
    <mergeCell ref="BQ2:BS2"/>
    <mergeCell ref="CX6:DH6"/>
    <mergeCell ref="CC2:CE2"/>
    <mergeCell ref="B2:X2"/>
    <mergeCell ref="AF2:AI2"/>
    <mergeCell ref="AJ2:AL2"/>
    <mergeCell ref="AM2:AO2"/>
    <mergeCell ref="AP2:AR2"/>
    <mergeCell ref="AS2:AU2"/>
    <mergeCell ref="AV2:AX2"/>
    <mergeCell ref="BF2:BG2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B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0.85546875" style="0" customWidth="1"/>
    <col min="29" max="29" width="0.71875" style="0" customWidth="1"/>
    <col min="30" max="34" width="0.85546875" style="0" hidden="1" customWidth="1"/>
    <col min="35" max="35" width="4.28125" style="0" hidden="1" customWidth="1"/>
    <col min="36" max="36" width="3.421875" style="0" hidden="1" customWidth="1"/>
    <col min="37" max="40" width="0.85546875" style="0" hidden="1" customWidth="1"/>
    <col min="41" max="41" width="0.13671875" style="0" hidden="1" customWidth="1"/>
    <col min="42" max="45" width="0.85546875" style="0" hidden="1" customWidth="1"/>
    <col min="46" max="46" width="0.5625" style="0" hidden="1" customWidth="1"/>
    <col min="47" max="54" width="0.85546875" style="0" hidden="1" customWidth="1"/>
    <col min="55" max="56" width="0.71875" style="0" customWidth="1"/>
    <col min="57" max="107" width="0.85546875" style="0" customWidth="1"/>
    <col min="108" max="108" width="1.1484375" style="0" customWidth="1"/>
    <col min="109" max="171" width="0.85546875" style="0" customWidth="1"/>
    <col min="172" max="172" width="0.42578125" style="0" customWidth="1"/>
    <col min="173" max="175" width="0.85546875" style="0" hidden="1" customWidth="1"/>
    <col min="176" max="206" width="0.85546875" style="0" customWidth="1"/>
    <col min="207" max="207" width="0.2890625" style="0" customWidth="1"/>
    <col min="208" max="209" width="0.85546875" style="0" hidden="1" customWidth="1"/>
    <col min="210" max="210" width="0.5625" style="0" customWidth="1"/>
    <col min="211" max="211" width="9.140625" style="0" customWidth="1"/>
  </cols>
  <sheetData>
    <row r="1" ht="4.5" customHeight="1"/>
    <row r="2" spans="1:143" ht="24" customHeight="1">
      <c r="A2" s="5"/>
      <c r="B2" s="274" t="s">
        <v>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324" t="s">
        <v>91</v>
      </c>
      <c r="BJ2" s="324"/>
      <c r="BK2" s="324"/>
      <c r="BL2" s="324" t="s">
        <v>92</v>
      </c>
      <c r="BM2" s="324"/>
      <c r="BN2" s="324"/>
      <c r="BO2" s="324" t="s">
        <v>93</v>
      </c>
      <c r="BP2" s="324"/>
      <c r="BQ2" s="324"/>
      <c r="BR2" s="324" t="s">
        <v>92</v>
      </c>
      <c r="BS2" s="324"/>
      <c r="BT2" s="324"/>
      <c r="BU2" s="324" t="s">
        <v>93</v>
      </c>
      <c r="BV2" s="324"/>
      <c r="BW2" s="324"/>
      <c r="BX2" s="324" t="s">
        <v>94</v>
      </c>
      <c r="BY2" s="324"/>
      <c r="BZ2" s="324"/>
      <c r="CA2" s="324" t="s">
        <v>92</v>
      </c>
      <c r="CB2" s="324"/>
      <c r="CC2" s="324"/>
      <c r="CD2" s="324" t="s">
        <v>92</v>
      </c>
      <c r="CE2" s="324"/>
      <c r="CF2" s="324"/>
      <c r="CG2" s="100" t="s">
        <v>95</v>
      </c>
      <c r="CH2" s="100"/>
      <c r="CI2" s="100"/>
      <c r="CJ2" s="100" t="s">
        <v>94</v>
      </c>
      <c r="CK2" s="100"/>
      <c r="CL2" s="97"/>
      <c r="CM2" s="124"/>
      <c r="CN2" s="102"/>
      <c r="CO2" s="102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2"/>
      <c r="DU2" s="2"/>
      <c r="DV2" s="6"/>
      <c r="DW2" s="2"/>
      <c r="DY2" s="275" t="s">
        <v>3</v>
      </c>
      <c r="DZ2" s="275"/>
      <c r="EA2" s="275"/>
      <c r="EB2" s="275"/>
      <c r="EC2" s="275"/>
      <c r="ED2" s="275"/>
      <c r="EE2" s="100">
        <v>0</v>
      </c>
      <c r="EF2" s="100"/>
      <c r="EG2" s="100"/>
      <c r="EH2" s="100">
        <v>0</v>
      </c>
      <c r="EI2" s="100"/>
      <c r="EJ2" s="100"/>
      <c r="EK2" s="100">
        <v>6</v>
      </c>
      <c r="EL2" s="100"/>
      <c r="EM2" s="100"/>
    </row>
    <row r="3" spans="59:61" ht="9.75" customHeight="1">
      <c r="BG3" s="7"/>
      <c r="BH3" s="7"/>
      <c r="BI3" s="7"/>
    </row>
    <row r="4" spans="1:93" ht="17.25" customHeight="1">
      <c r="A4" s="5"/>
      <c r="B4" s="1" t="s">
        <v>1</v>
      </c>
      <c r="AG4" s="100" t="s">
        <v>91</v>
      </c>
      <c r="AH4" s="100"/>
      <c r="AI4" s="100"/>
      <c r="AJ4" s="100" t="s">
        <v>92</v>
      </c>
      <c r="AK4" s="100"/>
      <c r="AL4" s="100"/>
      <c r="AM4" s="100" t="s">
        <v>93</v>
      </c>
      <c r="AN4" s="100"/>
      <c r="AO4" s="100"/>
      <c r="AP4" s="100" t="s">
        <v>92</v>
      </c>
      <c r="AQ4" s="100"/>
      <c r="AR4" s="100"/>
      <c r="AS4" s="100" t="s">
        <v>92</v>
      </c>
      <c r="AT4" s="100"/>
      <c r="AU4" s="100"/>
      <c r="BB4" s="3"/>
      <c r="BC4" s="3"/>
      <c r="BD4" s="3"/>
      <c r="BE4" s="3"/>
      <c r="BF4" s="3"/>
      <c r="BG4" s="3"/>
      <c r="BH4" s="3"/>
      <c r="BI4" s="100" t="s">
        <v>91</v>
      </c>
      <c r="BJ4" s="100"/>
      <c r="BK4" s="100"/>
      <c r="BL4" s="100" t="s">
        <v>92</v>
      </c>
      <c r="BM4" s="100"/>
      <c r="BN4" s="100"/>
      <c r="BO4" s="100" t="s">
        <v>93</v>
      </c>
      <c r="BP4" s="100"/>
      <c r="BQ4" s="100"/>
      <c r="BR4" s="100" t="s">
        <v>92</v>
      </c>
      <c r="BS4" s="100"/>
      <c r="BT4" s="100"/>
      <c r="BU4" s="100" t="s">
        <v>92</v>
      </c>
      <c r="BV4" s="100"/>
      <c r="BW4" s="100"/>
      <c r="BX4" s="57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193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GA5" s="105" t="s">
        <v>24</v>
      </c>
      <c r="GB5" s="105"/>
      <c r="GC5" s="105"/>
      <c r="GD5" s="105"/>
      <c r="GE5" s="105"/>
      <c r="GF5" s="105"/>
      <c r="GG5" s="105"/>
      <c r="GH5" s="105"/>
      <c r="GI5" s="105"/>
      <c r="GJ5" s="105"/>
      <c r="GK5" s="105"/>
    </row>
    <row r="6" spans="2:207" ht="43.5" customHeight="1">
      <c r="B6" s="73"/>
      <c r="C6" s="73"/>
      <c r="D6" s="73"/>
      <c r="E6" s="73"/>
      <c r="F6" s="73"/>
      <c r="G6" s="73"/>
      <c r="H6" s="314" t="s">
        <v>56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N6" s="314"/>
      <c r="FO6" s="314"/>
      <c r="FP6" s="314"/>
      <c r="FQ6" s="314"/>
      <c r="FR6" s="314"/>
      <c r="FS6" s="314"/>
      <c r="FT6" s="314"/>
      <c r="FU6" s="314"/>
      <c r="FV6" s="314"/>
      <c r="FW6" s="314"/>
      <c r="FX6" s="314"/>
      <c r="FY6" s="314"/>
      <c r="FZ6" s="314"/>
      <c r="GA6" s="314"/>
      <c r="GB6" s="314"/>
      <c r="GC6" s="314"/>
      <c r="GD6" s="314"/>
      <c r="GE6" s="314"/>
      <c r="GF6" s="314"/>
      <c r="GG6" s="314"/>
      <c r="GH6" s="314"/>
      <c r="GI6" s="314"/>
      <c r="GJ6" s="314"/>
      <c r="GK6" s="314"/>
      <c r="GL6" s="314"/>
      <c r="GM6" s="314"/>
      <c r="GN6" s="314"/>
      <c r="GO6" s="314"/>
      <c r="GP6" s="314"/>
      <c r="GQ6" s="314"/>
      <c r="GR6" s="314"/>
      <c r="GS6" s="314"/>
      <c r="GT6" s="314"/>
      <c r="GU6" s="314"/>
      <c r="GV6" s="314"/>
      <c r="GW6" s="314"/>
      <c r="GX6" s="67"/>
      <c r="GY6" s="67"/>
    </row>
    <row r="7" spans="1:108" ht="9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74:97" ht="4.5" customHeight="1"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1:210" ht="60" customHeight="1">
      <c r="A9" s="315" t="s">
        <v>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7"/>
      <c r="BD9" s="293" t="s">
        <v>41</v>
      </c>
      <c r="BE9" s="255"/>
      <c r="BF9" s="255"/>
      <c r="BG9" s="255"/>
      <c r="BH9" s="255"/>
      <c r="BI9" s="255"/>
      <c r="BJ9" s="255"/>
      <c r="BK9" s="255"/>
      <c r="BL9" s="256"/>
      <c r="BM9" s="293" t="s">
        <v>53</v>
      </c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6"/>
      <c r="CE9" s="173" t="s">
        <v>47</v>
      </c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5"/>
      <c r="EK9" s="293" t="s">
        <v>46</v>
      </c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6"/>
      <c r="FT9" s="293" t="s">
        <v>45</v>
      </c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6"/>
    </row>
    <row r="10" spans="1:210" ht="30.75" customHeight="1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294"/>
      <c r="BE10" s="295"/>
      <c r="BF10" s="295"/>
      <c r="BG10" s="295"/>
      <c r="BH10" s="295"/>
      <c r="BI10" s="295"/>
      <c r="BJ10" s="295"/>
      <c r="BK10" s="295"/>
      <c r="BL10" s="296"/>
      <c r="BM10" s="294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6"/>
      <c r="CE10" s="308" t="s">
        <v>16</v>
      </c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10"/>
      <c r="DA10" s="173" t="s">
        <v>48</v>
      </c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5"/>
      <c r="EK10" s="294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6"/>
      <c r="FT10" s="294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6"/>
    </row>
    <row r="11" spans="1:210" ht="21.75" customHeight="1">
      <c r="A11" s="3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3"/>
      <c r="BD11" s="297"/>
      <c r="BE11" s="257"/>
      <c r="BF11" s="257"/>
      <c r="BG11" s="257"/>
      <c r="BH11" s="257"/>
      <c r="BI11" s="257"/>
      <c r="BJ11" s="257"/>
      <c r="BK11" s="257"/>
      <c r="BL11" s="258"/>
      <c r="BM11" s="29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8"/>
      <c r="CE11" s="311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3"/>
      <c r="DA11" s="176" t="s">
        <v>42</v>
      </c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8"/>
      <c r="DS11" s="307" t="s">
        <v>43</v>
      </c>
      <c r="DT11" s="307"/>
      <c r="DU11" s="307"/>
      <c r="DV11" s="307"/>
      <c r="DW11" s="307"/>
      <c r="DX11" s="307"/>
      <c r="DY11" s="307"/>
      <c r="DZ11" s="307"/>
      <c r="EA11" s="307"/>
      <c r="EB11" s="307"/>
      <c r="EC11" s="307"/>
      <c r="ED11" s="307"/>
      <c r="EE11" s="307"/>
      <c r="EF11" s="307"/>
      <c r="EG11" s="307"/>
      <c r="EH11" s="307"/>
      <c r="EI11" s="307"/>
      <c r="EJ11" s="307"/>
      <c r="EK11" s="29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8"/>
      <c r="FT11" s="29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8"/>
    </row>
    <row r="12" spans="1:210" ht="11.25" customHeight="1">
      <c r="A12" s="167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9"/>
      <c r="BD12" s="167">
        <v>2</v>
      </c>
      <c r="BE12" s="168"/>
      <c r="BF12" s="168"/>
      <c r="BG12" s="168"/>
      <c r="BH12" s="168"/>
      <c r="BI12" s="168"/>
      <c r="BJ12" s="168"/>
      <c r="BK12" s="168"/>
      <c r="BL12" s="169"/>
      <c r="BM12" s="167">
        <v>3</v>
      </c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9"/>
      <c r="CE12" s="304">
        <v>4</v>
      </c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6"/>
      <c r="DA12" s="176">
        <v>5</v>
      </c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8"/>
      <c r="DS12" s="176">
        <v>6</v>
      </c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8"/>
      <c r="EK12" s="176">
        <v>7</v>
      </c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8"/>
      <c r="FT12" s="176">
        <v>8</v>
      </c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8"/>
    </row>
    <row r="13" spans="1:210" ht="37.5" customHeight="1">
      <c r="A13" s="282" t="s">
        <v>90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9"/>
      <c r="BD13" s="167">
        <v>1</v>
      </c>
      <c r="BE13" s="168"/>
      <c r="BF13" s="168"/>
      <c r="BG13" s="168"/>
      <c r="BH13" s="168"/>
      <c r="BI13" s="168"/>
      <c r="BJ13" s="168"/>
      <c r="BK13" s="168"/>
      <c r="BL13" s="169"/>
      <c r="BM13" s="283">
        <f>IF("839"="","-",839)</f>
        <v>839</v>
      </c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5"/>
      <c r="CE13" s="286">
        <f>IF("839"="","-",839)</f>
        <v>839</v>
      </c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8"/>
      <c r="DA13" s="283">
        <f>IF("40"="","-",40)</f>
        <v>40</v>
      </c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5"/>
      <c r="DS13" s="283" t="str">
        <f>IF(""="","-",)</f>
        <v>-</v>
      </c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5"/>
      <c r="EK13" s="289" t="s">
        <v>44</v>
      </c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1"/>
      <c r="FT13" s="289" t="s">
        <v>44</v>
      </c>
      <c r="FU13" s="290"/>
      <c r="FV13" s="290"/>
      <c r="FW13" s="290"/>
      <c r="FX13" s="290"/>
      <c r="FY13" s="290"/>
      <c r="FZ13" s="290"/>
      <c r="GA13" s="290"/>
      <c r="GB13" s="290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  <c r="GQ13" s="290"/>
      <c r="GR13" s="290"/>
      <c r="GS13" s="290"/>
      <c r="GT13" s="290"/>
      <c r="GU13" s="290"/>
      <c r="GV13" s="290"/>
      <c r="GW13" s="290"/>
      <c r="GX13" s="290"/>
      <c r="GY13" s="290"/>
      <c r="GZ13" s="290"/>
      <c r="HA13" s="290"/>
      <c r="HB13" s="291"/>
    </row>
    <row r="14" spans="1:210" ht="45" customHeight="1">
      <c r="A14" s="276" t="s">
        <v>57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8"/>
      <c r="BD14" s="272">
        <v>2</v>
      </c>
      <c r="BE14" s="165"/>
      <c r="BF14" s="165"/>
      <c r="BG14" s="165"/>
      <c r="BH14" s="165"/>
      <c r="BI14" s="165"/>
      <c r="BJ14" s="165"/>
      <c r="BK14" s="165"/>
      <c r="BL14" s="165"/>
      <c r="BM14" s="280" t="s">
        <v>44</v>
      </c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9" t="s">
        <v>44</v>
      </c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1"/>
      <c r="DA14" s="292" t="s">
        <v>44</v>
      </c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79" t="s">
        <v>44</v>
      </c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301">
        <f>IF("40"="","-",40)</f>
        <v>40</v>
      </c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3"/>
      <c r="FT14" s="301">
        <f>IF("40"="","-",40)</f>
        <v>40</v>
      </c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3"/>
    </row>
    <row r="15" spans="1:108" ht="3" customHeight="1">
      <c r="A15" s="5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39"/>
      <c r="BE15" s="39"/>
      <c r="BF15" s="39"/>
      <c r="BG15" s="39"/>
      <c r="BH15" s="39"/>
      <c r="BI15" s="39"/>
      <c r="BJ15" s="39"/>
      <c r="BK15" s="39"/>
      <c r="BL15" s="39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</row>
    <row r="16" spans="1:143" ht="12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</row>
    <row r="17" spans="1:143" ht="5.25" customHeight="1">
      <c r="A17" s="1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39"/>
      <c r="BE17" s="39"/>
      <c r="BF17" s="39"/>
      <c r="BG17" s="39"/>
      <c r="BH17" s="39"/>
      <c r="BI17" s="39"/>
      <c r="BJ17" s="39"/>
      <c r="BK17" s="39"/>
      <c r="BL17" s="39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</row>
    <row r="18" spans="1:143" ht="11.25" customHeight="1">
      <c r="A18" s="1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39"/>
      <c r="BE18" s="39"/>
      <c r="BF18" s="39"/>
      <c r="BG18" s="39"/>
      <c r="BH18" s="39"/>
      <c r="BI18" s="39"/>
      <c r="BJ18" s="39"/>
      <c r="BK18" s="39"/>
      <c r="BL18" s="39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</row>
    <row r="19" spans="1:143" ht="11.25" customHeight="1">
      <c r="A19" s="19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</row>
    <row r="20" spans="1:155" ht="12" customHeight="1">
      <c r="A20" s="1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R20" s="72"/>
      <c r="S20" s="72"/>
      <c r="T20" s="72"/>
      <c r="U20" s="72"/>
      <c r="V20" s="72"/>
      <c r="W20" s="72"/>
      <c r="X20" s="72"/>
      <c r="Y20" s="72"/>
      <c r="Z20" s="72"/>
      <c r="AA20" s="72" t="s">
        <v>28</v>
      </c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</row>
    <row r="21" spans="1:155" ht="11.25" customHeight="1">
      <c r="A21" s="1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</row>
    <row r="22" spans="1:155" ht="11.25" customHeight="1">
      <c r="A22" s="19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300" t="s">
        <v>2</v>
      </c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300" t="s">
        <v>29</v>
      </c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</row>
    <row r="23" spans="1:143" ht="3.75" customHeight="1">
      <c r="A23" s="3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8"/>
      <c r="U23" s="28"/>
      <c r="V23" s="28"/>
      <c r="W23" s="28"/>
      <c r="X23" s="28"/>
      <c r="AU23" s="28"/>
      <c r="AV23" s="28"/>
      <c r="AW23" s="28"/>
      <c r="AX23" s="28"/>
      <c r="AY23" s="28"/>
      <c r="AZ23" s="28"/>
      <c r="BA23" s="28"/>
      <c r="BB23" s="28"/>
      <c r="BC23" s="28"/>
      <c r="BD23" s="39"/>
      <c r="BE23" s="39"/>
      <c r="BF23" s="39"/>
      <c r="BG23" s="39"/>
      <c r="BH23" s="39"/>
      <c r="BI23" s="39"/>
      <c r="BJ23" s="39"/>
      <c r="BK23" s="39"/>
      <c r="BL23" s="39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</row>
    <row r="24" spans="1:204" ht="32.25" customHeight="1">
      <c r="A24" s="298" t="s">
        <v>79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</row>
    <row r="25" spans="1:143" ht="9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1:143" ht="12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</row>
    <row r="27" spans="1:113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</row>
    <row r="28" spans="1:113" ht="27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</row>
    <row r="29" spans="1:113" ht="12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</row>
    <row r="30" ht="12" customHeight="1">
      <c r="A30" s="28"/>
    </row>
    <row r="31" ht="12" customHeight="1">
      <c r="A31" s="28"/>
    </row>
    <row r="32" ht="12" customHeight="1">
      <c r="A32" s="28"/>
    </row>
    <row r="33" ht="12" customHeight="1">
      <c r="A33" s="28"/>
    </row>
    <row r="34" ht="12" customHeight="1"/>
    <row r="35" ht="12" customHeight="1"/>
    <row r="36" ht="15" customHeight="1"/>
    <row r="37" ht="11.25" customHeight="1"/>
    <row r="38" ht="11.25" customHeight="1"/>
    <row r="39" ht="26.25" customHeight="1"/>
    <row r="40" ht="11.25" customHeight="1"/>
    <row r="41" ht="12" customHeight="1"/>
    <row r="42" ht="12" customHeight="1"/>
    <row r="43" ht="12" customHeight="1"/>
    <row r="44" ht="12" customHeight="1"/>
    <row r="45" ht="12" customHeight="1"/>
    <row r="46" ht="11.25" customHeight="1"/>
    <row r="47" spans="109:188" ht="11.25" customHeight="1"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</row>
    <row r="48" spans="109:188" ht="10.5" customHeight="1"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</row>
    <row r="49" ht="12.75" customHeight="1"/>
    <row r="50" ht="16.5" customHeight="1"/>
    <row r="51" spans="109:188" ht="12.75" customHeight="1"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</row>
    <row r="52" ht="12.75" customHeight="1"/>
    <row r="53" ht="12.75" customHeight="1"/>
    <row r="54" ht="12.75" customHeight="1"/>
  </sheetData>
  <sheetProtection/>
  <mergeCells count="88">
    <mergeCell ref="BR4:BT4"/>
    <mergeCell ref="DH2:DJ2"/>
    <mergeCell ref="DK2:DM2"/>
    <mergeCell ref="BR2:BT2"/>
    <mergeCell ref="CD2:CF2"/>
    <mergeCell ref="DB2:DD2"/>
    <mergeCell ref="CS2:CU2"/>
    <mergeCell ref="BU2:BW2"/>
    <mergeCell ref="CJ2:CL2"/>
    <mergeCell ref="CP2:CR2"/>
    <mergeCell ref="DY2:ED2"/>
    <mergeCell ref="EK2:EM2"/>
    <mergeCell ref="CV2:CX2"/>
    <mergeCell ref="EH2:EJ2"/>
    <mergeCell ref="EE2:EG2"/>
    <mergeCell ref="CY2:DA2"/>
    <mergeCell ref="DN2:DP2"/>
    <mergeCell ref="DQ2:DS2"/>
    <mergeCell ref="DE2:DG2"/>
    <mergeCell ref="AM4:AO4"/>
    <mergeCell ref="AP4:AR4"/>
    <mergeCell ref="AS4:AU4"/>
    <mergeCell ref="BL4:BN4"/>
    <mergeCell ref="BI2:BK2"/>
    <mergeCell ref="BO2:BQ2"/>
    <mergeCell ref="B2:BH2"/>
    <mergeCell ref="BI4:BK4"/>
    <mergeCell ref="BL2:BN2"/>
    <mergeCell ref="CM2:CO2"/>
    <mergeCell ref="AG4:AI4"/>
    <mergeCell ref="AJ4:AL4"/>
    <mergeCell ref="BO5:BQ5"/>
    <mergeCell ref="BR5:BT5"/>
    <mergeCell ref="CG2:CI2"/>
    <mergeCell ref="BX5:BZ5"/>
    <mergeCell ref="CA5:CC5"/>
    <mergeCell ref="CD5:CF5"/>
    <mergeCell ref="BX2:BZ2"/>
    <mergeCell ref="BU4:BW4"/>
    <mergeCell ref="CA2:CC2"/>
    <mergeCell ref="BO4:BQ4"/>
    <mergeCell ref="BU5:BW5"/>
    <mergeCell ref="FT9:HB11"/>
    <mergeCell ref="BD13:BL13"/>
    <mergeCell ref="BM13:CD13"/>
    <mergeCell ref="DS13:EJ13"/>
    <mergeCell ref="EK12:FS12"/>
    <mergeCell ref="FT12:HB12"/>
    <mergeCell ref="DA11:DR11"/>
    <mergeCell ref="H6:GW6"/>
    <mergeCell ref="GA5:GK5"/>
    <mergeCell ref="EK13:FS13"/>
    <mergeCell ref="CG5:CI5"/>
    <mergeCell ref="CJ5:CL5"/>
    <mergeCell ref="CM5:CO5"/>
    <mergeCell ref="CP5:CR5"/>
    <mergeCell ref="A9:BC11"/>
    <mergeCell ref="BM9:CD11"/>
    <mergeCell ref="EK14:FS14"/>
    <mergeCell ref="CE12:CZ12"/>
    <mergeCell ref="DS11:EJ11"/>
    <mergeCell ref="CE10:CZ11"/>
    <mergeCell ref="CE9:EJ9"/>
    <mergeCell ref="FT14:HB14"/>
    <mergeCell ref="DA10:EJ10"/>
    <mergeCell ref="EK9:FS11"/>
    <mergeCell ref="FT13:HB13"/>
    <mergeCell ref="DS12:EJ12"/>
    <mergeCell ref="BD9:BL11"/>
    <mergeCell ref="BD12:BL12"/>
    <mergeCell ref="A12:BC12"/>
    <mergeCell ref="BM12:CD12"/>
    <mergeCell ref="DA12:DR12"/>
    <mergeCell ref="A24:GV24"/>
    <mergeCell ref="AS21:BI21"/>
    <mergeCell ref="DF21:DW21"/>
    <mergeCell ref="AS22:BI22"/>
    <mergeCell ref="DF22:DW22"/>
    <mergeCell ref="AG19:AX19"/>
    <mergeCell ref="A14:BC14"/>
    <mergeCell ref="BD14:BL14"/>
    <mergeCell ref="DS14:EJ14"/>
    <mergeCell ref="BM14:CD14"/>
    <mergeCell ref="A13:BC13"/>
    <mergeCell ref="DA13:DR13"/>
    <mergeCell ref="CE13:CZ13"/>
    <mergeCell ref="CE14:CZ14"/>
    <mergeCell ref="DA14:DR14"/>
  </mergeCells>
  <printOptions horizontalCentered="1"/>
  <pageMargins left="0" right="0" top="0.1968503937007874" bottom="0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</dc:title>
  <dc:subject/>
  <dc:creator/>
  <cp:keywords/>
  <dc:description/>
  <cp:lastModifiedBy>Суслова Юлия Александровна</cp:lastModifiedBy>
  <dcterms:created xsi:type="dcterms:W3CDTF">2018-01-15T09:40:31Z</dcterms:created>
  <dcterms:modified xsi:type="dcterms:W3CDTF">2018-01-15T09:42:30Z</dcterms:modified>
  <cp:category/>
  <cp:version/>
  <cp:contentType/>
  <cp:contentStatus/>
</cp:coreProperties>
</file>