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по счетам" sheetId="1" r:id="rId1"/>
    <sheet name="Лист3" sheetId="3" r:id="rId2"/>
  </sheets>
  <definedNames/>
  <calcPr calcId="125725"/>
</workbook>
</file>

<file path=xl/sharedStrings.xml><?xml version="1.0" encoding="utf-8"?>
<sst xmlns="http://schemas.openxmlformats.org/spreadsheetml/2006/main" count="107" uniqueCount="71">
  <si>
    <t>Код счета</t>
  </si>
  <si>
    <t>Раздел бухгалтерского баланса</t>
  </si>
  <si>
    <t>Код строки</t>
  </si>
  <si>
    <t>баланса</t>
  </si>
  <si>
    <t>Наименование статьи баланса</t>
  </si>
  <si>
    <t>Остатки, т.р.</t>
  </si>
  <si>
    <t>2019г.</t>
  </si>
  <si>
    <t>2018г.</t>
  </si>
  <si>
    <t>2017г.</t>
  </si>
  <si>
    <t>1-внеоборотные активы</t>
  </si>
  <si>
    <t>Основные средства</t>
  </si>
  <si>
    <t>По остаточной стоимости ОС</t>
  </si>
  <si>
    <t>Амортизация основных средств</t>
  </si>
  <si>
    <t>Нематериальные активы</t>
  </si>
  <si>
    <t>По остаточной стоимости НМА</t>
  </si>
  <si>
    <t>Амортизация нематериальных активов</t>
  </si>
  <si>
    <t>2- Оборотные активы, Запасы</t>
  </si>
  <si>
    <t>Материалы</t>
  </si>
  <si>
    <t>2- Оборотные активы</t>
  </si>
  <si>
    <t>НДС по приобретенным ценностям</t>
  </si>
  <si>
    <t>Товары</t>
  </si>
  <si>
    <t>2- Оборотные активы; денежные средства и денежные эквиваленты</t>
  </si>
  <si>
    <t>Касса</t>
  </si>
  <si>
    <t>Расчетный счет</t>
  </si>
  <si>
    <t>Финансовые вложения, в т.ч.</t>
  </si>
  <si>
    <t>- долгосрочные</t>
  </si>
  <si>
    <t>- краткосрочные</t>
  </si>
  <si>
    <t>Расчеты с поставщиками</t>
  </si>
  <si>
    <t>Расчеты с покупателями и заказчиками</t>
  </si>
  <si>
    <t xml:space="preserve">Расчеты с бюджетом </t>
  </si>
  <si>
    <t>Расчеты по кредитам банка, в т.ч.</t>
  </si>
  <si>
    <t>- долгосрочным</t>
  </si>
  <si>
    <t>- краткосрочным</t>
  </si>
  <si>
    <t xml:space="preserve">Расчеты по социальному страхованию </t>
  </si>
  <si>
    <t>Расчеты с персоналом по оплате труда</t>
  </si>
  <si>
    <t>Расчеты с подотчетными лицами</t>
  </si>
  <si>
    <t>Расчеты с учредителями</t>
  </si>
  <si>
    <t>3 – капитал и резервы</t>
  </si>
  <si>
    <t>Уставный капитал</t>
  </si>
  <si>
    <t>Добавочный капитал</t>
  </si>
  <si>
    <t>Резервный капитал</t>
  </si>
  <si>
    <t>Нераспределенная прибыль организации</t>
  </si>
  <si>
    <t>4 – долгосрочные обязательства</t>
  </si>
  <si>
    <t>Резервы предстоящих расходов и платежей (Оценочные резервы более года)</t>
  </si>
  <si>
    <t>5 – краткосрочные обязательства</t>
  </si>
  <si>
    <t>Доходы будущих периодов</t>
  </si>
  <si>
    <t>Готовая продукция</t>
  </si>
  <si>
    <t>Прибыль</t>
  </si>
  <si>
    <t>ВА</t>
  </si>
  <si>
    <t>ОА</t>
  </si>
  <si>
    <t>Капитал и резервы</t>
  </si>
  <si>
    <t>Долгосрочные обязательства</t>
  </si>
  <si>
    <t>Краткосрочные обязательства</t>
  </si>
  <si>
    <t>Активы</t>
  </si>
  <si>
    <t>Пассивы</t>
  </si>
  <si>
    <t>Раздел 1 и 2 баланса</t>
  </si>
  <si>
    <t>2-оборотные активы</t>
  </si>
  <si>
    <t>5- Кредиторская задолженность</t>
  </si>
  <si>
    <t>Раздел 4 и 5 баланса</t>
  </si>
  <si>
    <t>4 - Заемные средства</t>
  </si>
  <si>
    <t>5 - Заемные средства</t>
  </si>
  <si>
    <t>5-Кредиторская задолженность</t>
  </si>
  <si>
    <t>А/П</t>
  </si>
  <si>
    <t>А1</t>
  </si>
  <si>
    <t>А2</t>
  </si>
  <si>
    <t>П5</t>
  </si>
  <si>
    <t>П4</t>
  </si>
  <si>
    <t>П3</t>
  </si>
  <si>
    <t>ос за минусом амортизации</t>
  </si>
  <si>
    <t>нма за минусом амортизации</t>
  </si>
  <si>
    <t>капитал и резервы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</si>
</sst>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S35"/>
  <sheetViews>
    <sheetView tabSelected="1" zoomScale="80" zoomScaleNormal="80" workbookViewId="0" topLeftCell="A1">
      <selection activeCell="O36" sqref="O36"/>
    </sheetView>
  </sheetViews>
  <sheetFormatPr defaultColWidth="9.140625" defaultRowHeight="15"/>
  <cols>
    <col min="3" max="3" width="25.00390625" style="1" customWidth="1"/>
    <col min="12" max="12" width="21.421875" style="4" customWidth="1"/>
    <col min="13" max="13" width="21.421875" style="5" customWidth="1"/>
    <col min="14" max="19" width="21.421875" style="4" customWidth="1"/>
    <col min="20" max="22" width="21.421875" style="0" customWidth="1"/>
  </cols>
  <sheetData>
    <row r="3" ht="15.75" thickBot="1"/>
    <row r="4" spans="12:19" ht="44.25" customHeight="1" thickBot="1">
      <c r="L4" s="6" t="s">
        <v>0</v>
      </c>
      <c r="M4" s="7" t="s">
        <v>62</v>
      </c>
      <c r="N4" s="6" t="s">
        <v>1</v>
      </c>
      <c r="O4" s="8" t="s">
        <v>2</v>
      </c>
      <c r="P4" s="6" t="s">
        <v>4</v>
      </c>
      <c r="Q4" s="9" t="s">
        <v>5</v>
      </c>
      <c r="R4" s="10"/>
      <c r="S4" s="11"/>
    </row>
    <row r="5" spans="3:19" ht="15.75" thickBot="1">
      <c r="C5" s="3"/>
      <c r="D5" s="2">
        <v>2019</v>
      </c>
      <c r="E5" s="2">
        <v>2018</v>
      </c>
      <c r="F5" s="2">
        <v>2017</v>
      </c>
      <c r="L5" s="12"/>
      <c r="M5" s="13"/>
      <c r="N5" s="12"/>
      <c r="O5" s="14" t="s">
        <v>3</v>
      </c>
      <c r="P5" s="12"/>
      <c r="Q5" s="14" t="s">
        <v>6</v>
      </c>
      <c r="R5" s="15" t="s">
        <v>7</v>
      </c>
      <c r="S5" s="15" t="s">
        <v>8</v>
      </c>
    </row>
    <row r="6" spans="3:19" ht="30.75" thickBot="1">
      <c r="C6" s="3" t="s">
        <v>48</v>
      </c>
      <c r="D6" s="2">
        <f>D12+D13+Q16</f>
        <v>78900</v>
      </c>
      <c r="E6" s="2">
        <f>E12+E13+R16</f>
        <v>47150</v>
      </c>
      <c r="F6" s="2">
        <f aca="true" t="shared" si="0" ref="E6:F6">F12+F13+S16</f>
        <v>58900</v>
      </c>
      <c r="H6">
        <v>2019</v>
      </c>
      <c r="I6">
        <v>2018</v>
      </c>
      <c r="J6">
        <v>2017</v>
      </c>
      <c r="L6" s="16">
        <v>1</v>
      </c>
      <c r="M6" s="17" t="s">
        <v>63</v>
      </c>
      <c r="N6" s="18" t="s">
        <v>9</v>
      </c>
      <c r="O6" s="18">
        <v>1150</v>
      </c>
      <c r="P6" s="18" t="s">
        <v>10</v>
      </c>
      <c r="Q6" s="19">
        <v>97500</v>
      </c>
      <c r="R6" s="19">
        <v>59200</v>
      </c>
      <c r="S6" s="19">
        <v>74500</v>
      </c>
    </row>
    <row r="7" spans="3:19" ht="30.75" thickBot="1">
      <c r="C7" s="3" t="s">
        <v>49</v>
      </c>
      <c r="D7" s="2">
        <f>Q10+Q11+Q12+Q13+Q14+Q17+Q34</f>
        <v>127438</v>
      </c>
      <c r="E7" s="2">
        <f aca="true" t="shared" si="1" ref="E7:F7">R10+R11+R12+R13+R14+R17+R34</f>
        <v>115553</v>
      </c>
      <c r="F7" s="2">
        <f t="shared" si="1"/>
        <v>195000</v>
      </c>
      <c r="G7" t="s">
        <v>53</v>
      </c>
      <c r="H7">
        <f>SUM(D6:D7)</f>
        <v>206338</v>
      </c>
      <c r="I7">
        <f aca="true" t="shared" si="2" ref="I7:J7">SUM(E6:E7)</f>
        <v>162703</v>
      </c>
      <c r="J7">
        <f t="shared" si="2"/>
        <v>253900</v>
      </c>
      <c r="L7" s="20">
        <v>2</v>
      </c>
      <c r="M7" s="21" t="s">
        <v>63</v>
      </c>
      <c r="N7" s="18" t="s">
        <v>11</v>
      </c>
      <c r="O7" s="18">
        <v>1150</v>
      </c>
      <c r="P7" s="18" t="s">
        <v>12</v>
      </c>
      <c r="Q7" s="19">
        <v>24300</v>
      </c>
      <c r="R7" s="19">
        <v>22250</v>
      </c>
      <c r="S7" s="19">
        <v>19000</v>
      </c>
    </row>
    <row r="8" spans="3:19" ht="30.75" thickBot="1">
      <c r="C8" s="3" t="s">
        <v>50</v>
      </c>
      <c r="D8" s="2">
        <f>Q28+Q29+Q30+Q31</f>
        <v>106083</v>
      </c>
      <c r="E8" s="2">
        <f aca="true" t="shared" si="3" ref="E8:F8">R28+R29+R30+R31</f>
        <v>68733</v>
      </c>
      <c r="F8" s="2">
        <f t="shared" si="3"/>
        <v>122100</v>
      </c>
      <c r="G8" t="s">
        <v>54</v>
      </c>
      <c r="H8">
        <f>SUM(D8:D10)</f>
        <v>265038</v>
      </c>
      <c r="I8">
        <f aca="true" t="shared" si="4" ref="I8:J8">SUM(E8:E10)</f>
        <v>183343</v>
      </c>
      <c r="J8">
        <f t="shared" si="4"/>
        <v>282000</v>
      </c>
      <c r="L8" s="20">
        <v>4</v>
      </c>
      <c r="M8" s="21" t="s">
        <v>63</v>
      </c>
      <c r="N8" s="18" t="s">
        <v>9</v>
      </c>
      <c r="O8" s="18">
        <v>1110</v>
      </c>
      <c r="P8" s="18" t="s">
        <v>13</v>
      </c>
      <c r="Q8" s="19">
        <v>5600</v>
      </c>
      <c r="R8" s="19">
        <v>12700</v>
      </c>
      <c r="S8" s="19">
        <v>3600</v>
      </c>
    </row>
    <row r="9" spans="3:19" ht="45.75" thickBot="1">
      <c r="C9" s="3" t="s">
        <v>51</v>
      </c>
      <c r="D9" s="2">
        <f>Q22+Q32</f>
        <v>24000</v>
      </c>
      <c r="E9" s="2">
        <f aca="true" t="shared" si="5" ref="E9:F9">R22+R32</f>
        <v>10030</v>
      </c>
      <c r="F9" s="2">
        <f t="shared" si="5"/>
        <v>26200</v>
      </c>
      <c r="H9">
        <f>H8-H7</f>
        <v>58700</v>
      </c>
      <c r="I9">
        <f aca="true" t="shared" si="6" ref="I9:J9">I8-I7</f>
        <v>20640</v>
      </c>
      <c r="J9">
        <f t="shared" si="6"/>
        <v>28100</v>
      </c>
      <c r="L9" s="20">
        <v>5</v>
      </c>
      <c r="M9" s="21" t="s">
        <v>63</v>
      </c>
      <c r="N9" s="18" t="s">
        <v>14</v>
      </c>
      <c r="O9" s="18">
        <v>1110</v>
      </c>
      <c r="P9" s="18" t="s">
        <v>15</v>
      </c>
      <c r="Q9" s="19">
        <v>1400</v>
      </c>
      <c r="R9" s="19">
        <v>3800</v>
      </c>
      <c r="S9" s="19">
        <v>1200</v>
      </c>
    </row>
    <row r="10" spans="3:19" ht="30.75" thickBot="1">
      <c r="C10" s="3" t="s">
        <v>52</v>
      </c>
      <c r="D10" s="2">
        <f>Q18+Q19+Q20+Q23+Q24+Q25+Q26+Q27+Q33</f>
        <v>134955</v>
      </c>
      <c r="E10" s="2">
        <f aca="true" t="shared" si="7" ref="E10:F10">R18+R19+R20+R23+R24+R25+R26+R27+R33</f>
        <v>104580</v>
      </c>
      <c r="F10" s="2">
        <f t="shared" si="7"/>
        <v>133700</v>
      </c>
      <c r="L10" s="20">
        <v>10</v>
      </c>
      <c r="M10" s="21" t="s">
        <v>64</v>
      </c>
      <c r="N10" s="18" t="s">
        <v>16</v>
      </c>
      <c r="O10" s="18">
        <v>1210</v>
      </c>
      <c r="P10" s="18" t="s">
        <v>17</v>
      </c>
      <c r="Q10" s="19">
        <v>15000</v>
      </c>
      <c r="R10" s="19">
        <v>16000</v>
      </c>
      <c r="S10" s="19">
        <v>25000</v>
      </c>
    </row>
    <row r="11" spans="4:19" ht="45.75" thickBot="1">
      <c r="D11">
        <v>2019</v>
      </c>
      <c r="E11">
        <v>2018</v>
      </c>
      <c r="F11">
        <v>2017</v>
      </c>
      <c r="L11" s="20">
        <v>19</v>
      </c>
      <c r="M11" s="21" t="s">
        <v>64</v>
      </c>
      <c r="N11" s="18" t="s">
        <v>18</v>
      </c>
      <c r="O11" s="18">
        <v>1220</v>
      </c>
      <c r="P11" s="18" t="s">
        <v>19</v>
      </c>
      <c r="Q11" s="19">
        <v>4583</v>
      </c>
      <c r="R11" s="19">
        <v>4233</v>
      </c>
      <c r="S11" s="19">
        <v>10000</v>
      </c>
    </row>
    <row r="12" spans="3:19" ht="30.75" thickBot="1">
      <c r="C12" s="1" t="s">
        <v>68</v>
      </c>
      <c r="D12">
        <f>Q6-Q7</f>
        <v>73200</v>
      </c>
      <c r="E12">
        <f>R6-R7</f>
        <v>36950</v>
      </c>
      <c r="F12">
        <f aca="true" t="shared" si="8" ref="E12:F12">S6-S7</f>
        <v>55500</v>
      </c>
      <c r="L12" s="20">
        <v>41</v>
      </c>
      <c r="M12" s="21" t="s">
        <v>64</v>
      </c>
      <c r="N12" s="18" t="s">
        <v>16</v>
      </c>
      <c r="O12" s="18">
        <v>1210</v>
      </c>
      <c r="P12" s="18" t="s">
        <v>20</v>
      </c>
      <c r="Q12" s="19">
        <v>15700</v>
      </c>
      <c r="R12" s="19">
        <v>20740</v>
      </c>
      <c r="S12" s="19">
        <v>20120</v>
      </c>
    </row>
    <row r="13" spans="3:19" ht="60.75" thickBot="1">
      <c r="C13" s="1" t="s">
        <v>69</v>
      </c>
      <c r="D13">
        <f>Q8-Q9</f>
        <v>4200</v>
      </c>
      <c r="E13">
        <f aca="true" t="shared" si="9" ref="E13:F13">R8-R9</f>
        <v>8900</v>
      </c>
      <c r="F13">
        <f t="shared" si="9"/>
        <v>2400</v>
      </c>
      <c r="L13" s="20">
        <v>50</v>
      </c>
      <c r="M13" s="21" t="s">
        <v>64</v>
      </c>
      <c r="N13" s="18" t="s">
        <v>21</v>
      </c>
      <c r="O13" s="18">
        <v>1250</v>
      </c>
      <c r="P13" s="18" t="s">
        <v>22</v>
      </c>
      <c r="Q13" s="19">
        <v>1100</v>
      </c>
      <c r="R13" s="19">
        <v>990</v>
      </c>
      <c r="S13" s="19">
        <v>500</v>
      </c>
    </row>
    <row r="14" spans="12:19" ht="60.75" thickBot="1">
      <c r="L14" s="20">
        <v>51</v>
      </c>
      <c r="M14" s="21" t="s">
        <v>64</v>
      </c>
      <c r="N14" s="18" t="s">
        <v>21</v>
      </c>
      <c r="O14" s="18">
        <v>1250</v>
      </c>
      <c r="P14" s="18" t="s">
        <v>23</v>
      </c>
      <c r="Q14" s="19">
        <v>66055</v>
      </c>
      <c r="R14" s="19">
        <v>59500</v>
      </c>
      <c r="S14" s="19">
        <v>115880</v>
      </c>
    </row>
    <row r="15" spans="12:19" ht="30">
      <c r="L15" s="22">
        <v>58</v>
      </c>
      <c r="M15" s="23"/>
      <c r="N15" s="24" t="s">
        <v>55</v>
      </c>
      <c r="O15" s="24"/>
      <c r="P15" s="24" t="s">
        <v>24</v>
      </c>
      <c r="Q15" s="25">
        <v>17500</v>
      </c>
      <c r="R15" s="25">
        <v>14500</v>
      </c>
      <c r="S15" s="25">
        <v>15000</v>
      </c>
    </row>
    <row r="16" spans="12:19" ht="30">
      <c r="L16" s="26"/>
      <c r="M16" s="23" t="s">
        <v>63</v>
      </c>
      <c r="N16" s="24" t="s">
        <v>9</v>
      </c>
      <c r="O16" s="24">
        <v>1170</v>
      </c>
      <c r="P16" s="24" t="s">
        <v>25</v>
      </c>
      <c r="Q16" s="25">
        <v>1500</v>
      </c>
      <c r="R16" s="25">
        <v>1300</v>
      </c>
      <c r="S16" s="25">
        <v>1000</v>
      </c>
    </row>
    <row r="17" spans="12:19" ht="15.75" thickBot="1">
      <c r="L17" s="27"/>
      <c r="M17" s="21" t="s">
        <v>64</v>
      </c>
      <c r="N17" s="18" t="s">
        <v>56</v>
      </c>
      <c r="O17" s="18">
        <v>1240</v>
      </c>
      <c r="P17" s="18" t="s">
        <v>26</v>
      </c>
      <c r="Q17" s="19">
        <v>16000</v>
      </c>
      <c r="R17" s="19">
        <v>13200</v>
      </c>
      <c r="S17" s="19">
        <v>14000</v>
      </c>
    </row>
    <row r="18" spans="12:19" ht="30.75" thickBot="1">
      <c r="L18" s="20">
        <v>60</v>
      </c>
      <c r="M18" s="21" t="s">
        <v>65</v>
      </c>
      <c r="N18" s="18" t="s">
        <v>57</v>
      </c>
      <c r="O18" s="18">
        <v>1520</v>
      </c>
      <c r="P18" s="18" t="s">
        <v>27</v>
      </c>
      <c r="Q18" s="19">
        <v>27500</v>
      </c>
      <c r="R18" s="19">
        <v>25400</v>
      </c>
      <c r="S18" s="19">
        <v>60000</v>
      </c>
    </row>
    <row r="19" spans="12:19" ht="45.75" thickBot="1">
      <c r="L19" s="20">
        <v>62</v>
      </c>
      <c r="M19" s="21" t="s">
        <v>65</v>
      </c>
      <c r="N19" s="18" t="s">
        <v>57</v>
      </c>
      <c r="O19" s="18">
        <v>1520</v>
      </c>
      <c r="P19" s="18" t="s">
        <v>28</v>
      </c>
      <c r="Q19" s="19">
        <v>36000</v>
      </c>
      <c r="R19" s="19">
        <v>15600</v>
      </c>
      <c r="S19" s="19">
        <v>26000</v>
      </c>
    </row>
    <row r="20" spans="12:19" ht="30.75" thickBot="1">
      <c r="L20" s="20">
        <v>68</v>
      </c>
      <c r="M20" s="21" t="s">
        <v>65</v>
      </c>
      <c r="N20" s="18" t="s">
        <v>57</v>
      </c>
      <c r="O20" s="18">
        <v>1520</v>
      </c>
      <c r="P20" s="18" t="s">
        <v>29</v>
      </c>
      <c r="Q20" s="19">
        <v>9850</v>
      </c>
      <c r="R20" s="19">
        <v>7560</v>
      </c>
      <c r="S20" s="19">
        <v>6000</v>
      </c>
    </row>
    <row r="21" spans="12:19" ht="30">
      <c r="L21" s="28"/>
      <c r="M21" s="23"/>
      <c r="N21" s="24" t="s">
        <v>58</v>
      </c>
      <c r="O21" s="24"/>
      <c r="P21" s="24" t="s">
        <v>30</v>
      </c>
      <c r="Q21" s="25">
        <v>10000</v>
      </c>
      <c r="R21" s="25">
        <v>5000</v>
      </c>
      <c r="S21" s="25">
        <v>600</v>
      </c>
    </row>
    <row r="22" spans="12:19" ht="15">
      <c r="L22" s="28">
        <v>67</v>
      </c>
      <c r="M22" s="23" t="s">
        <v>66</v>
      </c>
      <c r="N22" s="24" t="s">
        <v>59</v>
      </c>
      <c r="O22" s="24">
        <v>1410</v>
      </c>
      <c r="P22" s="24" t="s">
        <v>31</v>
      </c>
      <c r="Q22" s="25">
        <v>3000</v>
      </c>
      <c r="R22" s="25">
        <v>2000</v>
      </c>
      <c r="S22" s="25">
        <v>200</v>
      </c>
    </row>
    <row r="23" spans="12:19" ht="15.75" thickBot="1">
      <c r="L23" s="20">
        <v>66</v>
      </c>
      <c r="M23" s="21" t="s">
        <v>65</v>
      </c>
      <c r="N23" s="18" t="s">
        <v>60</v>
      </c>
      <c r="O23" s="18">
        <v>1510</v>
      </c>
      <c r="P23" s="18" t="s">
        <v>32</v>
      </c>
      <c r="Q23" s="19">
        <v>7000</v>
      </c>
      <c r="R23" s="19">
        <v>3000</v>
      </c>
      <c r="S23" s="19">
        <v>400</v>
      </c>
    </row>
    <row r="24" spans="12:19" ht="45.75" thickBot="1">
      <c r="L24" s="20">
        <v>69</v>
      </c>
      <c r="M24" s="21" t="s">
        <v>65</v>
      </c>
      <c r="N24" s="18" t="s">
        <v>61</v>
      </c>
      <c r="O24" s="18">
        <v>1520</v>
      </c>
      <c r="P24" s="18" t="s">
        <v>33</v>
      </c>
      <c r="Q24" s="19">
        <v>9805</v>
      </c>
      <c r="R24" s="19">
        <v>9250</v>
      </c>
      <c r="S24" s="19">
        <v>7000</v>
      </c>
    </row>
    <row r="25" spans="12:19" ht="45.75" thickBot="1">
      <c r="L25" s="20">
        <v>70</v>
      </c>
      <c r="M25" s="21" t="s">
        <v>65</v>
      </c>
      <c r="N25" s="18" t="s">
        <v>61</v>
      </c>
      <c r="O25" s="18">
        <v>1520</v>
      </c>
      <c r="P25" s="18" t="s">
        <v>34</v>
      </c>
      <c r="Q25" s="19">
        <v>27500</v>
      </c>
      <c r="R25" s="19">
        <v>25000</v>
      </c>
      <c r="S25" s="19">
        <v>19000</v>
      </c>
    </row>
    <row r="26" spans="12:19" ht="45.75" thickBot="1">
      <c r="L26" s="20">
        <v>71</v>
      </c>
      <c r="M26" s="21" t="s">
        <v>65</v>
      </c>
      <c r="N26" s="18" t="s">
        <v>61</v>
      </c>
      <c r="O26" s="18">
        <v>1520</v>
      </c>
      <c r="P26" s="18" t="s">
        <v>35</v>
      </c>
      <c r="Q26" s="19">
        <v>4800</v>
      </c>
      <c r="R26" s="19">
        <v>3970</v>
      </c>
      <c r="S26" s="19">
        <v>3800</v>
      </c>
    </row>
    <row r="27" spans="12:19" ht="30.75" thickBot="1">
      <c r="L27" s="20">
        <v>75</v>
      </c>
      <c r="M27" s="21" t="s">
        <v>65</v>
      </c>
      <c r="N27" s="18" t="s">
        <v>61</v>
      </c>
      <c r="O27" s="18">
        <v>1520</v>
      </c>
      <c r="P27" s="18" t="s">
        <v>36</v>
      </c>
      <c r="Q27" s="19">
        <v>12000</v>
      </c>
      <c r="R27" s="19">
        <v>14000</v>
      </c>
      <c r="S27" s="19">
        <v>11000</v>
      </c>
    </row>
    <row r="28" spans="12:19" ht="15.75" thickBot="1">
      <c r="L28" s="20">
        <v>80</v>
      </c>
      <c r="M28" s="21" t="s">
        <v>67</v>
      </c>
      <c r="N28" s="18" t="s">
        <v>37</v>
      </c>
      <c r="O28" s="18">
        <v>1310</v>
      </c>
      <c r="P28" s="18" t="s">
        <v>38</v>
      </c>
      <c r="Q28" s="19">
        <v>10000</v>
      </c>
      <c r="R28" s="19">
        <v>10000</v>
      </c>
      <c r="S28" s="19">
        <v>10000</v>
      </c>
    </row>
    <row r="29" spans="12:19" ht="15.75" thickBot="1">
      <c r="L29" s="20">
        <v>83</v>
      </c>
      <c r="M29" s="21" t="s">
        <v>67</v>
      </c>
      <c r="N29" s="18" t="s">
        <v>37</v>
      </c>
      <c r="O29" s="18">
        <v>1350</v>
      </c>
      <c r="P29" s="18" t="s">
        <v>39</v>
      </c>
      <c r="Q29" s="19">
        <v>14000</v>
      </c>
      <c r="R29" s="19">
        <v>19000</v>
      </c>
      <c r="S29" s="19">
        <v>24000</v>
      </c>
    </row>
    <row r="30" spans="12:19" ht="15.75" thickBot="1">
      <c r="L30" s="20">
        <v>82</v>
      </c>
      <c r="M30" s="21" t="s">
        <v>67</v>
      </c>
      <c r="N30" s="18" t="s">
        <v>37</v>
      </c>
      <c r="O30" s="18">
        <v>1360</v>
      </c>
      <c r="P30" s="18" t="s">
        <v>40</v>
      </c>
      <c r="Q30" s="19">
        <v>60000</v>
      </c>
      <c r="R30" s="19">
        <v>30000</v>
      </c>
      <c r="S30" s="19">
        <v>60000</v>
      </c>
    </row>
    <row r="31" spans="12:19" ht="30.75" thickBot="1">
      <c r="L31" s="20">
        <v>84</v>
      </c>
      <c r="M31" s="21" t="s">
        <v>67</v>
      </c>
      <c r="N31" s="18" t="s">
        <v>37</v>
      </c>
      <c r="O31" s="18">
        <v>1370</v>
      </c>
      <c r="P31" s="18" t="s">
        <v>41</v>
      </c>
      <c r="Q31" s="19">
        <v>22083</v>
      </c>
      <c r="R31" s="19">
        <v>9733</v>
      </c>
      <c r="S31" s="19">
        <v>28100</v>
      </c>
    </row>
    <row r="32" spans="12:19" ht="60.75" thickBot="1">
      <c r="L32" s="20">
        <v>96</v>
      </c>
      <c r="M32" s="21" t="s">
        <v>66</v>
      </c>
      <c r="N32" s="18" t="s">
        <v>42</v>
      </c>
      <c r="O32" s="18">
        <v>1430</v>
      </c>
      <c r="P32" s="18" t="s">
        <v>43</v>
      </c>
      <c r="Q32" s="19">
        <v>21000</v>
      </c>
      <c r="R32" s="19">
        <v>8030</v>
      </c>
      <c r="S32" s="19">
        <v>26000</v>
      </c>
    </row>
    <row r="33" spans="12:19" ht="30.75" thickBot="1">
      <c r="L33" s="20">
        <v>98</v>
      </c>
      <c r="M33" s="21" t="s">
        <v>65</v>
      </c>
      <c r="N33" s="18" t="s">
        <v>44</v>
      </c>
      <c r="O33" s="18">
        <v>1530</v>
      </c>
      <c r="P33" s="18" t="s">
        <v>45</v>
      </c>
      <c r="Q33" s="19">
        <v>500</v>
      </c>
      <c r="R33" s="19">
        <v>800</v>
      </c>
      <c r="S33" s="19">
        <v>500</v>
      </c>
    </row>
    <row r="34" spans="12:19" ht="30.75" thickBot="1">
      <c r="L34" s="20">
        <v>43</v>
      </c>
      <c r="M34" s="21" t="s">
        <v>64</v>
      </c>
      <c r="N34" s="18" t="s">
        <v>16</v>
      </c>
      <c r="O34" s="18">
        <v>1210</v>
      </c>
      <c r="P34" s="18" t="s">
        <v>46</v>
      </c>
      <c r="Q34" s="19">
        <v>9000</v>
      </c>
      <c r="R34" s="19">
        <v>890</v>
      </c>
      <c r="S34" s="19">
        <v>9500</v>
      </c>
    </row>
    <row r="35" spans="12:19" ht="15.75" thickBot="1">
      <c r="L35" s="20">
        <v>99</v>
      </c>
      <c r="M35" s="21" t="s">
        <v>67</v>
      </c>
      <c r="N35" s="18" t="s">
        <v>70</v>
      </c>
      <c r="O35" s="18">
        <v>1370</v>
      </c>
      <c r="P35" s="18" t="s">
        <v>47</v>
      </c>
      <c r="Q35" s="19">
        <v>22900</v>
      </c>
      <c r="R35" s="19">
        <v>18500</v>
      </c>
      <c r="S35" s="19">
        <v>31500</v>
      </c>
    </row>
  </sheetData>
  <mergeCells count="6">
    <mergeCell ref="Q4:S4"/>
    <mergeCell ref="L15:L17"/>
    <mergeCell ref="M4:M5"/>
    <mergeCell ref="L4:L5"/>
    <mergeCell ref="N4:N5"/>
    <mergeCell ref="P4:P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2020-06-19T17:26:39Z</dcterms:modified>
  <cp:category/>
  <cp:version/>
  <cp:contentType/>
  <cp:contentStatus/>
</cp:coreProperties>
</file>